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3746F42E-B1EC-4676-8FD2-72A14039F978}" xr6:coauthVersionLast="47" xr6:coauthVersionMax="47" xr10:uidLastSave="{00000000-0000-0000-0000-000000000000}"/>
  <bookViews>
    <workbookView xWindow="-28920" yWindow="-1845" windowWidth="29040" windowHeight="15840" xr2:uid="{00000000-000D-0000-FFFF-FFFF00000000}"/>
  </bookViews>
  <sheets>
    <sheet name="SFA" sheetId="2" r:id="rId1"/>
    <sheet name="Instructions" sheetId="3" r:id="rId2"/>
    <sheet name="How to Update" sheetId="4" r:id="rId3"/>
    <sheet name="Sheet2" sheetId="5" r:id="rId4"/>
  </sheets>
  <definedNames>
    <definedName name="_xlnm.Print_Area" localSheetId="0">SFA!$A$1:$AK$1744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7" i="2" l="1"/>
  <c r="C62" i="2" s="1"/>
  <c r="AA25" i="2"/>
  <c r="AA29" i="2" s="1"/>
  <c r="P71" i="2"/>
  <c r="P70" i="2"/>
  <c r="P69" i="2"/>
  <c r="E71" i="2"/>
  <c r="E70" i="2"/>
  <c r="E69" i="2"/>
  <c r="AA14" i="2"/>
  <c r="AB14" i="2"/>
  <c r="AB15" i="2" s="1"/>
  <c r="AC12" i="2"/>
  <c r="AC14" i="2" s="1"/>
  <c r="BB11" i="2"/>
  <c r="I26" i="2"/>
  <c r="R63" i="2"/>
  <c r="R62" i="2"/>
  <c r="AB25" i="2"/>
  <c r="AB29" i="2" s="1"/>
  <c r="AB41" i="2" s="1"/>
  <c r="AB26" i="2"/>
  <c r="AB34" i="2" s="1"/>
  <c r="AC25" i="2"/>
  <c r="AC29" i="2" s="1"/>
  <c r="AC26" i="2"/>
  <c r="AC34" i="2" s="1"/>
  <c r="R67" i="2"/>
  <c r="R66" i="2"/>
  <c r="R65" i="2"/>
  <c r="R64" i="2"/>
  <c r="AA3" i="2"/>
  <c r="AH8" i="2"/>
  <c r="AI8" i="2" s="1"/>
  <c r="AG8" i="2"/>
  <c r="AG9" i="2" s="1"/>
  <c r="AE8" i="2"/>
  <c r="AF8" i="2" s="1"/>
  <c r="AD8" i="2"/>
  <c r="AD9" i="2" s="1"/>
  <c r="AB8" i="2"/>
  <c r="AC8" i="2" s="1"/>
  <c r="AB9" i="2" s="1"/>
  <c r="AA8" i="2"/>
  <c r="AA9" i="2"/>
  <c r="AA7" i="2"/>
  <c r="AA2" i="2"/>
  <c r="AA1" i="2"/>
  <c r="AD14" i="2"/>
  <c r="AE14" i="2"/>
  <c r="AG14" i="2"/>
  <c r="AH14" i="2"/>
  <c r="AH6" i="2"/>
  <c r="AG6" i="2"/>
  <c r="AB6" i="2"/>
  <c r="AA6" i="2"/>
  <c r="AC17" i="2"/>
  <c r="AH5" i="2"/>
  <c r="AI5" i="2" s="1"/>
  <c r="AG5" i="2"/>
  <c r="AE6" i="2"/>
  <c r="AD6" i="2"/>
  <c r="B63" i="2"/>
  <c r="B64" i="2"/>
  <c r="B65" i="2" s="1"/>
  <c r="B66" i="2" s="1"/>
  <c r="B67" i="2" s="1"/>
  <c r="AE5" i="2"/>
  <c r="AF5" i="2" s="1"/>
  <c r="AD5" i="2"/>
  <c r="AB19" i="2"/>
  <c r="AB5" i="2"/>
  <c r="AC5" i="2" s="1"/>
  <c r="AA5" i="2"/>
  <c r="Z3" i="2"/>
  <c r="AA26" i="2"/>
  <c r="AA34" i="2" s="1"/>
  <c r="AC6" i="2"/>
  <c r="AI6" i="2" l="1"/>
  <c r="AC9" i="2"/>
  <c r="AE15" i="2"/>
  <c r="N9" i="2" s="1"/>
  <c r="AB12" i="2"/>
  <c r="AF6" i="2"/>
  <c r="AH15" i="2"/>
  <c r="U9" i="2" s="1"/>
  <c r="AE9" i="2"/>
  <c r="AF9" i="2" s="1"/>
  <c r="AE12" i="2"/>
  <c r="AC41" i="2"/>
  <c r="AH9" i="2"/>
  <c r="AI9" i="2" s="1"/>
  <c r="AH12" i="2"/>
  <c r="AA41" i="2"/>
  <c r="AA12" i="2"/>
  <c r="C68" i="2"/>
  <c r="AA4" i="2"/>
  <c r="AB4" i="2" s="1"/>
  <c r="AD12" i="2" l="1"/>
  <c r="AG12" i="2"/>
  <c r="AA17" i="2"/>
  <c r="C69" i="2"/>
  <c r="AB16" i="2"/>
  <c r="AA16" i="2"/>
  <c r="AB17" i="2"/>
  <c r="AA15" i="2"/>
</calcChain>
</file>

<file path=xl/sharedStrings.xml><?xml version="1.0" encoding="utf-8"?>
<sst xmlns="http://schemas.openxmlformats.org/spreadsheetml/2006/main" count="89" uniqueCount="86">
  <si>
    <t>Northern Illinois University</t>
  </si>
  <si>
    <t>Date:</t>
  </si>
  <si>
    <t>Amount (0.00)</t>
  </si>
  <si>
    <t>Account</t>
  </si>
  <si>
    <t>Fund</t>
  </si>
  <si>
    <t>Program</t>
  </si>
  <si>
    <t>Project/Grant</t>
  </si>
  <si>
    <t>Approved by (Authorized Signature):</t>
  </si>
  <si>
    <t>Typed or Printed Approver Name and Job Title:</t>
  </si>
  <si>
    <t>Department</t>
  </si>
  <si>
    <t>Required: (if this information is missing it will be returned to the originator)</t>
  </si>
  <si>
    <t>Prepared By:</t>
  </si>
  <si>
    <t xml:space="preserve">Last Name </t>
  </si>
  <si>
    <t>First Name</t>
  </si>
  <si>
    <t>Cost Center</t>
  </si>
  <si>
    <t>Class</t>
  </si>
  <si>
    <t>Total Payment</t>
  </si>
  <si>
    <t>Funding Distribution</t>
  </si>
  <si>
    <t>Project/Grant Name    (if applicable)</t>
  </si>
  <si>
    <t>FY</t>
  </si>
  <si>
    <t>Area</t>
  </si>
  <si>
    <t>/ Phone No.</t>
  </si>
  <si>
    <t>815-</t>
  </si>
  <si>
    <t>Scholarship/Fellowship/Stipend</t>
  </si>
  <si>
    <t>Student Information:</t>
  </si>
  <si>
    <t>Payment Amount</t>
  </si>
  <si>
    <t>Number of Payments</t>
  </si>
  <si>
    <t>Total of Payments</t>
  </si>
  <si>
    <t>Term</t>
  </si>
  <si>
    <t>Monthly</t>
  </si>
  <si>
    <t>Half in fall, half in spring</t>
  </si>
  <si>
    <t>Fall</t>
  </si>
  <si>
    <t>Spring</t>
  </si>
  <si>
    <t>Fall &amp; Spring</t>
  </si>
  <si>
    <t>Payment to be applied to</t>
  </si>
  <si>
    <t>Tuition only</t>
  </si>
  <si>
    <t>Tuition and Fees</t>
  </si>
  <si>
    <t>Pay no charges and refund 100% to student</t>
  </si>
  <si>
    <t>Pay all charges</t>
  </si>
  <si>
    <t>Student Financial Aid Office</t>
  </si>
  <si>
    <t>Swen Parson 245</t>
  </si>
  <si>
    <t>Single payment</t>
  </si>
  <si>
    <t>Summer</t>
  </si>
  <si>
    <t>Scholarship name / description</t>
  </si>
  <si>
    <t>The signed original should be sent to:</t>
  </si>
  <si>
    <t>Incorrect or incomplete forms will be returned to the originating department.</t>
  </si>
  <si>
    <t xml:space="preserve">                                                                           on a student account.  Award will be refunded at 100%.</t>
  </si>
  <si>
    <r>
      <t xml:space="preserve">Pay All Charges:  </t>
    </r>
    <r>
      <rPr>
        <sz val="10"/>
        <rFont val="Arial"/>
        <family val="2"/>
      </rPr>
      <t>Award will pay any charges on a student account including, but not limited to:</t>
    </r>
  </si>
  <si>
    <t xml:space="preserve">                            tuition/all fees/all housing charges/books/parking fines/judicial fines/library fines, etc.</t>
  </si>
  <si>
    <t>Instructions for Completing the Scholarship Form</t>
  </si>
  <si>
    <t>Please note the following requirements:</t>
  </si>
  <si>
    <t>1)</t>
  </si>
  <si>
    <t>2)</t>
  </si>
  <si>
    <t>3)</t>
  </si>
  <si>
    <t>4)</t>
  </si>
  <si>
    <t>5)</t>
  </si>
  <si>
    <t>6)</t>
  </si>
  <si>
    <t>7)</t>
  </si>
  <si>
    <t>award is paid.</t>
  </si>
  <si>
    <r>
      <t>One (1)</t>
    </r>
    <r>
      <rPr>
        <i/>
        <sz val="10"/>
        <rFont val="Arial"/>
        <family val="2"/>
      </rPr>
      <t xml:space="preserve"> Scholarship Form per student--No Exceptions</t>
    </r>
  </si>
  <si>
    <r>
      <t xml:space="preserve">Enter the </t>
    </r>
    <r>
      <rPr>
        <u/>
        <sz val="10"/>
        <rFont val="Arial"/>
        <family val="2"/>
      </rPr>
      <t>Payment Amount</t>
    </r>
    <r>
      <rPr>
        <sz val="10"/>
        <rFont val="Arial"/>
        <family val="2"/>
      </rPr>
      <t>.</t>
    </r>
  </si>
  <si>
    <r>
      <t xml:space="preserve">Enter the </t>
    </r>
    <r>
      <rPr>
        <u/>
        <sz val="10"/>
        <rFont val="Arial"/>
        <family val="2"/>
      </rPr>
      <t>Number of Payments</t>
    </r>
    <r>
      <rPr>
        <sz val="10"/>
        <rFont val="Arial"/>
        <family val="2"/>
      </rPr>
      <t xml:space="preserve">.   The </t>
    </r>
    <r>
      <rPr>
        <u/>
        <sz val="10"/>
        <rFont val="Arial"/>
        <family val="2"/>
      </rPr>
      <t>Total of Payments</t>
    </r>
    <r>
      <rPr>
        <sz val="10"/>
        <rFont val="Arial"/>
        <family val="2"/>
      </rPr>
      <t xml:space="preserve"> will calculate automatically.</t>
    </r>
  </si>
  <si>
    <t>Scheduled Payment Frequency</t>
  </si>
  <si>
    <r>
      <t xml:space="preserve">Choose the </t>
    </r>
    <r>
      <rPr>
        <u/>
        <sz val="10"/>
        <rFont val="Arial"/>
        <family val="2"/>
      </rPr>
      <t>Scheduled Payment Frequency</t>
    </r>
    <r>
      <rPr>
        <sz val="10"/>
        <rFont val="Arial"/>
        <family val="2"/>
      </rPr>
      <t>.</t>
    </r>
  </si>
  <si>
    <r>
      <t xml:space="preserve">Pay No Charges and Refund 100% to Student:   </t>
    </r>
    <r>
      <rPr>
        <sz val="10"/>
        <rFont val="Arial"/>
        <family val="2"/>
      </rPr>
      <t>Award</t>
    </r>
    <r>
      <rPr>
        <b/>
        <sz val="10"/>
        <rFont val="Arial"/>
        <family val="2"/>
      </rPr>
      <t xml:space="preserve"> </t>
    </r>
    <r>
      <rPr>
        <u/>
        <sz val="10"/>
        <rFont val="Arial"/>
        <family val="2"/>
      </rPr>
      <t>will 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 applied to any outstanding balance</t>
    </r>
  </si>
  <si>
    <t>8)</t>
  </si>
  <si>
    <t>9)</t>
  </si>
  <si>
    <r>
      <t xml:space="preserve">Complete the </t>
    </r>
    <r>
      <rPr>
        <u/>
        <sz val="10"/>
        <rFont val="Arial"/>
        <family val="2"/>
      </rPr>
      <t>Funding Distribution</t>
    </r>
    <r>
      <rPr>
        <sz val="10"/>
        <rFont val="Arial"/>
        <family val="2"/>
      </rPr>
      <t xml:space="preserve"> fields for Fund, Cost Center, Class and, if applicable the Project/Grant and Project/Grant Name.</t>
    </r>
  </si>
  <si>
    <t>10)</t>
  </si>
  <si>
    <r>
      <t xml:space="preserve">Complete the </t>
    </r>
    <r>
      <rPr>
        <u/>
        <sz val="10"/>
        <rFont val="Arial"/>
        <family val="2"/>
      </rPr>
      <t>Approval</t>
    </r>
    <r>
      <rPr>
        <sz val="10"/>
        <rFont val="Arial"/>
        <family val="2"/>
      </rPr>
      <t xml:space="preserve"> section - </t>
    </r>
    <r>
      <rPr>
        <i/>
        <sz val="10"/>
        <rFont val="Arial"/>
        <family val="2"/>
      </rPr>
      <t>Incomplete approvals will be returned.</t>
    </r>
  </si>
  <si>
    <t>Approval</t>
  </si>
  <si>
    <r>
      <t xml:space="preserve">Submit the </t>
    </r>
    <r>
      <rPr>
        <i/>
        <sz val="10"/>
        <rFont val="Arial"/>
        <family val="2"/>
      </rPr>
      <t>Signed Original</t>
    </r>
    <r>
      <rPr>
        <sz val="10"/>
        <rFont val="Arial"/>
        <family val="2"/>
      </rPr>
      <t xml:space="preserve"> to:</t>
    </r>
  </si>
  <si>
    <r>
      <t xml:space="preserve">Enter the </t>
    </r>
    <r>
      <rPr>
        <u/>
        <sz val="10"/>
        <rFont val="Arial"/>
        <family val="2"/>
      </rPr>
      <t>Scholarship Name/Description</t>
    </r>
    <r>
      <rPr>
        <sz val="10"/>
        <rFont val="Arial"/>
        <family val="2"/>
      </rPr>
      <t>.</t>
    </r>
  </si>
  <si>
    <t xml:space="preserve">Employee ID </t>
  </si>
  <si>
    <t>Academic Year</t>
  </si>
  <si>
    <r>
      <t xml:space="preserve">Tuition &amp; Fees:  </t>
    </r>
    <r>
      <rPr>
        <sz val="10"/>
        <rFont val="Arial"/>
        <family val="2"/>
      </rPr>
      <t>Award will be applied to tuition &amp; fee charges on a student account,</t>
    </r>
  </si>
  <si>
    <r>
      <t xml:space="preserve">                         </t>
    </r>
    <r>
      <rPr>
        <sz val="10"/>
        <rFont val="Arial"/>
        <family val="2"/>
      </rPr>
      <t>including tuition/mandatory fees/material fees/insurance/graduation fees, etc.</t>
    </r>
  </si>
  <si>
    <r>
      <t xml:space="preserve">Enter the 8-digit </t>
    </r>
    <r>
      <rPr>
        <u/>
        <sz val="10"/>
        <rFont val="Arial"/>
        <family val="2"/>
      </rPr>
      <t>Employee ID</t>
    </r>
    <r>
      <rPr>
        <sz val="10"/>
        <rFont val="Arial"/>
        <family val="2"/>
      </rPr>
      <t xml:space="preserve">. (please note that Z-IDs will not be accepted) -- </t>
    </r>
    <r>
      <rPr>
        <b/>
        <i/>
        <sz val="10"/>
        <color indexed="10"/>
        <rFont val="Arial"/>
        <family val="2"/>
      </rPr>
      <t>Student must be enrolled in the Term the</t>
    </r>
  </si>
  <si>
    <r>
      <t xml:space="preserve">Choose the </t>
    </r>
    <r>
      <rPr>
        <u/>
        <sz val="10"/>
        <rFont val="Arial"/>
        <family val="2"/>
      </rPr>
      <t>Term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and </t>
    </r>
    <r>
      <rPr>
        <u/>
        <sz val="10"/>
        <rFont val="Arial"/>
        <family val="2"/>
      </rPr>
      <t>Academic Year</t>
    </r>
    <r>
      <rPr>
        <sz val="10"/>
        <rFont val="Arial"/>
        <family val="2"/>
      </rPr>
      <t xml:space="preserve"> of initial payment from the drop down lists -- </t>
    </r>
    <r>
      <rPr>
        <b/>
        <i/>
        <sz val="10"/>
        <color indexed="10"/>
        <rFont val="Arial"/>
        <family val="2"/>
      </rPr>
      <t>Student must be enrolled in the chosen term</t>
    </r>
    <r>
      <rPr>
        <b/>
        <sz val="10"/>
        <color indexed="10"/>
        <rFont val="Arial"/>
        <family val="2"/>
      </rPr>
      <t>.</t>
    </r>
  </si>
  <si>
    <t>This form must be submitted and approved by Sponsored Projects, if the funding source is a Grant.</t>
  </si>
  <si>
    <r>
      <t xml:space="preserve"> </t>
    </r>
    <r>
      <rPr>
        <u/>
        <sz val="10"/>
        <rFont val="Arial"/>
        <family val="2"/>
      </rPr>
      <t>Payments will be applied to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ALL Charges </t>
    </r>
    <r>
      <rPr>
        <sz val="10"/>
        <rFont val="Arial"/>
        <family val="2"/>
      </rPr>
      <t>from the drop down list.</t>
    </r>
  </si>
  <si>
    <r>
      <t xml:space="preserve">Stipend Payment:  </t>
    </r>
    <r>
      <rPr>
        <sz val="10"/>
        <rFont val="Arial"/>
        <family val="2"/>
      </rPr>
      <t xml:space="preserve">Stipend </t>
    </r>
    <r>
      <rPr>
        <u/>
        <sz val="10"/>
        <rFont val="Arial"/>
        <family val="2"/>
      </rPr>
      <t>will not</t>
    </r>
    <r>
      <rPr>
        <sz val="10"/>
        <rFont val="Arial"/>
        <family val="2"/>
      </rPr>
      <t xml:space="preserve"> be allowed to pay any outstanding balance on a student account.</t>
    </r>
  </si>
  <si>
    <t>2020/2021</t>
  </si>
  <si>
    <t>2021/2022</t>
  </si>
  <si>
    <t>To update:  Unhide rows T34-T36 == Update with new data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</si>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</sst>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0\-00\-0000"/>
    <numFmt numFmtId="166" formatCode="00\-0000000"/>
    <numFmt numFmtId="167" formatCode="00"/>
    <numFmt numFmtId="168" formatCode="000000"/>
    <numFmt numFmtId="169" formatCode="0000"/>
    <numFmt numFmtId="170" formatCode="[&lt;=9999999]###\-####;\(###\)\ ###\-####"/>
    <numFmt numFmtId="171" formatCode="mm/dd/yy"/>
    <numFmt numFmtId="172" formatCode="m/d/yy"/>
    <numFmt numFmtId="173" formatCode="mm/dd/yy;@"/>
  </numFmts>
  <fonts count="36" x14ac:knownFonts="1">
    <font>
      <sz val="10"/>
      <name val="Times New Roman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0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10" fillId="2" borderId="0" xfId="0" applyFont="1" applyFill="1" applyAlignment="1">
      <alignment horizontal="left"/>
    </xf>
    <xf numFmtId="1" fontId="8" fillId="2" borderId="0" xfId="0" applyNumberFormat="1" applyFont="1" applyFill="1"/>
    <xf numFmtId="49" fontId="8" fillId="2" borderId="0" xfId="0" applyNumberFormat="1" applyFont="1" applyFill="1"/>
    <xf numFmtId="2" fontId="8" fillId="2" borderId="0" xfId="0" applyNumberFormat="1" applyFont="1" applyFill="1"/>
    <xf numFmtId="0" fontId="15" fillId="2" borderId="0" xfId="0" applyFont="1" applyFill="1" applyAlignment="1">
      <alignment horizontal="left" vertical="center"/>
    </xf>
    <xf numFmtId="0" fontId="3" fillId="2" borderId="0" xfId="0" applyFont="1" applyFill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8" fillId="3" borderId="0" xfId="0" applyFont="1" applyFill="1"/>
    <xf numFmtId="0" fontId="2" fillId="3" borderId="0" xfId="0" applyFont="1" applyFill="1"/>
    <xf numFmtId="0" fontId="11" fillId="3" borderId="0" xfId="0" applyFont="1" applyFill="1" applyAlignment="1">
      <alignment horizontal="centerContinuous"/>
    </xf>
    <xf numFmtId="0" fontId="12" fillId="3" borderId="0" xfId="0" applyFont="1" applyFill="1" applyAlignment="1">
      <alignment horizontal="centerContinuous"/>
    </xf>
    <xf numFmtId="0" fontId="8" fillId="3" borderId="0" xfId="0" applyFont="1" applyFill="1" applyBorder="1"/>
    <xf numFmtId="164" fontId="8" fillId="3" borderId="0" xfId="0" applyNumberFormat="1" applyFont="1" applyFill="1" applyBorder="1" applyAlignment="1">
      <alignment horizontal="centerContinuous" vertical="top"/>
    </xf>
    <xf numFmtId="164" fontId="8" fillId="3" borderId="0" xfId="0" applyNumberFormat="1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vertical="center" wrapText="1"/>
    </xf>
    <xf numFmtId="0" fontId="8" fillId="3" borderId="0" xfId="0" applyFont="1" applyFill="1" applyAlignment="1"/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Protection="1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Continuous"/>
    </xf>
    <xf numFmtId="170" fontId="8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/>
    <xf numFmtId="0" fontId="5" fillId="3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19" fillId="2" borderId="0" xfId="0" applyFont="1" applyFill="1"/>
    <xf numFmtId="0" fontId="19" fillId="0" borderId="0" xfId="0" applyFont="1" applyFill="1" applyBorder="1"/>
    <xf numFmtId="0" fontId="16" fillId="2" borderId="0" xfId="0" applyFont="1" applyFill="1"/>
    <xf numFmtId="0" fontId="16" fillId="0" borderId="0" xfId="0" applyFont="1" applyFill="1" applyBorder="1"/>
    <xf numFmtId="0" fontId="7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/>
    </xf>
    <xf numFmtId="0" fontId="13" fillId="4" borderId="0" xfId="0" applyFont="1" applyFill="1" applyBorder="1" applyAlignment="1" applyProtection="1">
      <alignment vertical="center"/>
    </xf>
    <xf numFmtId="164" fontId="8" fillId="3" borderId="0" xfId="0" applyNumberFormat="1" applyFont="1" applyFill="1" applyBorder="1" applyAlignment="1" applyProtection="1">
      <alignment horizontal="centerContinuous" vertical="top"/>
    </xf>
    <xf numFmtId="0" fontId="20" fillId="3" borderId="0" xfId="0" applyFont="1" applyFill="1" applyBorder="1" applyAlignment="1" applyProtection="1">
      <alignment vertical="center"/>
    </xf>
    <xf numFmtId="0" fontId="19" fillId="3" borderId="0" xfId="0" applyFont="1" applyFill="1" applyProtection="1"/>
    <xf numFmtId="0" fontId="19" fillId="3" borderId="0" xfId="0" applyFont="1" applyFill="1" applyBorder="1" applyProtection="1"/>
    <xf numFmtId="0" fontId="8" fillId="0" borderId="0" xfId="0" applyFont="1" applyFill="1" applyAlignment="1">
      <alignment horizontal="right"/>
    </xf>
    <xf numFmtId="49" fontId="8" fillId="2" borderId="0" xfId="0" applyNumberFormat="1" applyFont="1" applyFill="1" applyAlignment="1">
      <alignment horizontal="center"/>
    </xf>
    <xf numFmtId="49" fontId="16" fillId="2" borderId="0" xfId="0" applyNumberFormat="1" applyFont="1" applyFill="1"/>
    <xf numFmtId="49" fontId="19" fillId="2" borderId="0" xfId="0" applyNumberFormat="1" applyFont="1" applyFill="1"/>
    <xf numFmtId="49" fontId="8" fillId="0" borderId="0" xfId="0" applyNumberFormat="1" applyFont="1" applyFill="1"/>
    <xf numFmtId="49" fontId="8" fillId="0" borderId="0" xfId="0" applyNumberFormat="1" applyFont="1"/>
    <xf numFmtId="0" fontId="2" fillId="3" borderId="0" xfId="0" applyFont="1" applyFill="1" applyAlignment="1"/>
    <xf numFmtId="0" fontId="8" fillId="2" borderId="0" xfId="0" applyNumberFormat="1" applyFont="1" applyFill="1" applyAlignment="1">
      <alignment horizontal="center"/>
    </xf>
    <xf numFmtId="0" fontId="2" fillId="0" borderId="0" xfId="0" applyFont="1"/>
    <xf numFmtId="0" fontId="2" fillId="3" borderId="0" xfId="0" applyFont="1" applyFill="1" applyProtection="1"/>
    <xf numFmtId="0" fontId="15" fillId="3" borderId="0" xfId="0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horizontal="center"/>
    </xf>
    <xf numFmtId="0" fontId="0" fillId="3" borderId="0" xfId="0" applyFill="1" applyAlignment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centerContinuous"/>
    </xf>
    <xf numFmtId="165" fontId="2" fillId="3" borderId="0" xfId="0" applyNumberFormat="1" applyFont="1" applyFill="1" applyBorder="1" applyAlignment="1" applyProtection="1">
      <alignment horizontal="center"/>
    </xf>
    <xf numFmtId="166" fontId="2" fillId="3" borderId="0" xfId="0" applyNumberFormat="1" applyFont="1" applyFill="1" applyBorder="1" applyAlignment="1" applyProtection="1">
      <alignment horizontal="center" vertical="center"/>
    </xf>
    <xf numFmtId="44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</xf>
    <xf numFmtId="173" fontId="2" fillId="3" borderId="0" xfId="0" applyNumberFormat="1" applyFont="1" applyFill="1" applyBorder="1" applyAlignment="1" applyProtection="1">
      <alignment horizontal="center"/>
    </xf>
    <xf numFmtId="0" fontId="23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left"/>
    </xf>
    <xf numFmtId="0" fontId="15" fillId="3" borderId="0" xfId="0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7" fillId="3" borderId="0" xfId="0" applyFont="1" applyFill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Font="1" applyFill="1" applyProtection="1"/>
    <xf numFmtId="0" fontId="2" fillId="3" borderId="0" xfId="0" applyFont="1" applyFill="1" applyBorder="1" applyAlignment="1" applyProtection="1">
      <alignment vertical="top" wrapText="1"/>
    </xf>
    <xf numFmtId="0" fontId="27" fillId="3" borderId="0" xfId="0" applyFont="1" applyFill="1"/>
    <xf numFmtId="0" fontId="2" fillId="2" borderId="2" xfId="0" applyFont="1" applyFill="1" applyBorder="1"/>
    <xf numFmtId="0" fontId="27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7" fillId="2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centerContinuous"/>
    </xf>
    <xf numFmtId="49" fontId="2" fillId="2" borderId="6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Border="1" applyAlignment="1" applyProtection="1"/>
    <xf numFmtId="49" fontId="13" fillId="2" borderId="7" xfId="0" applyNumberFormat="1" applyFont="1" applyFill="1" applyBorder="1" applyAlignment="1" applyProtection="1">
      <alignment horizontal="center"/>
      <protection locked="0"/>
    </xf>
    <xf numFmtId="49" fontId="13" fillId="2" borderId="8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Border="1"/>
    <xf numFmtId="0" fontId="2" fillId="3" borderId="5" xfId="0" applyFont="1" applyFill="1" applyBorder="1" applyProtection="1"/>
    <xf numFmtId="0" fontId="6" fillId="3" borderId="0" xfId="0" applyFont="1" applyFill="1" applyBorder="1" applyAlignment="1">
      <alignment horizontal="left"/>
    </xf>
    <xf numFmtId="0" fontId="2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horizontal="centerContinuous" vertical="top"/>
    </xf>
    <xf numFmtId="0" fontId="6" fillId="3" borderId="0" xfId="0" applyFont="1" applyFill="1" applyBorder="1" applyAlignment="1" applyProtection="1">
      <alignment horizontal="centerContinuous"/>
    </xf>
    <xf numFmtId="0" fontId="1" fillId="3" borderId="0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/>
    <xf numFmtId="0" fontId="6" fillId="5" borderId="0" xfId="0" applyFont="1" applyFill="1" applyAlignment="1">
      <alignment horizontal="right" wrapText="1"/>
    </xf>
    <xf numFmtId="0" fontId="8" fillId="5" borderId="0" xfId="0" applyFont="1" applyFill="1" applyAlignment="1">
      <alignment wrapText="1"/>
    </xf>
    <xf numFmtId="0" fontId="8" fillId="5" borderId="0" xfId="0" applyFont="1" applyFill="1" applyBorder="1" applyAlignment="1" applyProtection="1">
      <alignment wrapText="1"/>
    </xf>
    <xf numFmtId="0" fontId="8" fillId="5" borderId="0" xfId="0" applyFont="1" applyFill="1" applyBorder="1" applyProtection="1"/>
    <xf numFmtId="0" fontId="6" fillId="5" borderId="0" xfId="0" applyFont="1" applyFill="1" applyBorder="1" applyAlignment="1" applyProtection="1"/>
    <xf numFmtId="0" fontId="2" fillId="5" borderId="0" xfId="0" applyFont="1" applyFill="1" applyBorder="1" applyAlignment="1" applyProtection="1">
      <alignment horizontal="right" wrapText="1"/>
    </xf>
    <xf numFmtId="0" fontId="6" fillId="5" borderId="0" xfId="0" applyFont="1" applyFill="1" applyBorder="1" applyAlignment="1" applyProtection="1">
      <alignment horizontal="centerContinuous"/>
    </xf>
    <xf numFmtId="0" fontId="8" fillId="5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right"/>
    </xf>
    <xf numFmtId="165" fontId="8" fillId="5" borderId="0" xfId="0" applyNumberFormat="1" applyFont="1" applyFill="1" applyBorder="1" applyAlignment="1" applyProtection="1">
      <alignment horizontal="centerContinuous"/>
    </xf>
    <xf numFmtId="0" fontId="6" fillId="5" borderId="0" xfId="0" applyFont="1" applyFill="1" applyBorder="1" applyAlignment="1" applyProtection="1">
      <alignment horizontal="left"/>
    </xf>
    <xf numFmtId="0" fontId="2" fillId="5" borderId="0" xfId="0" applyFont="1" applyFill="1"/>
    <xf numFmtId="0" fontId="2" fillId="5" borderId="0" xfId="0" applyFont="1" applyFill="1" applyProtection="1"/>
    <xf numFmtId="0" fontId="8" fillId="5" borderId="0" xfId="0" applyFont="1" applyFill="1"/>
    <xf numFmtId="0" fontId="8" fillId="5" borderId="0" xfId="0" applyFont="1" applyFill="1" applyProtection="1"/>
    <xf numFmtId="0" fontId="14" fillId="5" borderId="0" xfId="0" applyFont="1" applyFill="1" applyAlignment="1" applyProtection="1">
      <alignment horizontal="left" vertical="center"/>
    </xf>
    <xf numFmtId="0" fontId="15" fillId="5" borderId="0" xfId="0" applyFont="1" applyFill="1" applyAlignment="1" applyProtection="1">
      <alignment horizontal="left" vertical="center"/>
    </xf>
    <xf numFmtId="0" fontId="9" fillId="6" borderId="2" xfId="0" applyFont="1" applyFill="1" applyBorder="1" applyAlignment="1" applyProtection="1">
      <alignment horizontal="left" vertical="center"/>
    </xf>
    <xf numFmtId="0" fontId="17" fillId="6" borderId="3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left" vertical="center"/>
    </xf>
    <xf numFmtId="0" fontId="17" fillId="6" borderId="6" xfId="0" applyFont="1" applyFill="1" applyBorder="1" applyAlignment="1" applyProtection="1">
      <alignment horizontal="left" vertical="center"/>
    </xf>
    <xf numFmtId="0" fontId="5" fillId="6" borderId="6" xfId="0" applyFont="1" applyFill="1" applyBorder="1" applyAlignment="1" applyProtection="1">
      <alignment horizontal="left" vertical="center"/>
    </xf>
    <xf numFmtId="0" fontId="9" fillId="6" borderId="6" xfId="0" applyFont="1" applyFill="1" applyBorder="1" applyAlignment="1" applyProtection="1">
      <alignment horizontal="left" vertical="center"/>
    </xf>
    <xf numFmtId="0" fontId="4" fillId="6" borderId="6" xfId="0" applyFont="1" applyFill="1" applyBorder="1" applyAlignment="1" applyProtection="1">
      <alignment horizontal="left"/>
    </xf>
    <xf numFmtId="172" fontId="4" fillId="6" borderId="6" xfId="0" applyNumberFormat="1" applyFont="1" applyFill="1" applyBorder="1" applyAlignment="1" applyProtection="1">
      <alignment horizontal="left"/>
    </xf>
    <xf numFmtId="0" fontId="9" fillId="6" borderId="6" xfId="0" applyFont="1" applyFill="1" applyBorder="1" applyAlignment="1" applyProtection="1">
      <alignment horizontal="left"/>
    </xf>
    <xf numFmtId="0" fontId="6" fillId="6" borderId="6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Protection="1"/>
    <xf numFmtId="49" fontId="13" fillId="4" borderId="0" xfId="0" applyNumberFormat="1" applyFont="1" applyFill="1" applyBorder="1" applyAlignment="1" applyProtection="1">
      <alignment horizontal="center" vertical="center" wrapText="1"/>
    </xf>
    <xf numFmtId="49" fontId="13" fillId="3" borderId="0" xfId="0" applyNumberFormat="1" applyFont="1" applyFill="1" applyBorder="1" applyAlignment="1" applyProtection="1">
      <alignment horizontal="center" vertical="center"/>
    </xf>
    <xf numFmtId="164" fontId="16" fillId="3" borderId="0" xfId="0" applyNumberFormat="1" applyFont="1" applyFill="1" applyBorder="1" applyAlignment="1" applyProtection="1">
      <alignment horizontal="centerContinuous" vertical="top"/>
    </xf>
    <xf numFmtId="0" fontId="16" fillId="3" borderId="0" xfId="0" applyFont="1" applyFill="1" applyProtection="1"/>
    <xf numFmtId="0" fontId="1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vertical="center"/>
    </xf>
    <xf numFmtId="41" fontId="13" fillId="0" borderId="1" xfId="0" applyNumberFormat="1" applyFont="1" applyFill="1" applyBorder="1" applyAlignment="1" applyProtection="1">
      <alignment vertical="center"/>
      <protection locked="0"/>
    </xf>
    <xf numFmtId="0" fontId="28" fillId="3" borderId="0" xfId="0" applyFont="1" applyFill="1" applyAlignment="1"/>
    <xf numFmtId="0" fontId="19" fillId="3" borderId="0" xfId="0" applyFont="1" applyFill="1" applyAlignment="1"/>
    <xf numFmtId="0" fontId="19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165" fontId="2" fillId="3" borderId="0" xfId="0" applyNumberFormat="1" applyFont="1" applyFill="1" applyBorder="1" applyAlignment="1" applyProtection="1">
      <alignment horizontal="left"/>
    </xf>
    <xf numFmtId="0" fontId="22" fillId="3" borderId="0" xfId="0" applyFont="1" applyFill="1" applyAlignment="1" applyProtection="1">
      <alignment horizontal="left"/>
    </xf>
    <xf numFmtId="0" fontId="3" fillId="3" borderId="0" xfId="0" applyFont="1" applyFill="1" applyAlignment="1"/>
    <xf numFmtId="0" fontId="2" fillId="3" borderId="0" xfId="0" applyFont="1" applyFill="1" applyBorder="1" applyAlignment="1">
      <alignment horizontal="left"/>
    </xf>
    <xf numFmtId="0" fontId="22" fillId="3" borderId="0" xfId="0" applyFont="1" applyFill="1"/>
    <xf numFmtId="0" fontId="2" fillId="3" borderId="0" xfId="0" applyFont="1" applyFill="1" applyBorder="1" applyAlignment="1"/>
    <xf numFmtId="0" fontId="16" fillId="3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31" fillId="0" borderId="0" xfId="0" applyFont="1"/>
    <xf numFmtId="0" fontId="31" fillId="0" borderId="10" xfId="0" applyFont="1" applyBorder="1"/>
    <xf numFmtId="0" fontId="31" fillId="0" borderId="11" xfId="0" applyFont="1" applyBorder="1"/>
    <xf numFmtId="0" fontId="31" fillId="0" borderId="12" xfId="0" applyFont="1" applyBorder="1"/>
    <xf numFmtId="0" fontId="31" fillId="0" borderId="13" xfId="0" applyFont="1" applyBorder="1"/>
    <xf numFmtId="0" fontId="31" fillId="0" borderId="0" xfId="0" applyFont="1" applyBorder="1"/>
    <xf numFmtId="0" fontId="31" fillId="0" borderId="14" xfId="0" applyFont="1" applyBorder="1"/>
    <xf numFmtId="0" fontId="31" fillId="0" borderId="15" xfId="0" applyFont="1" applyBorder="1"/>
    <xf numFmtId="0" fontId="31" fillId="0" borderId="16" xfId="0" applyFont="1" applyBorder="1"/>
    <xf numFmtId="0" fontId="31" fillId="0" borderId="17" xfId="0" applyFont="1" applyBorder="1"/>
    <xf numFmtId="0" fontId="23" fillId="0" borderId="0" xfId="0" applyFont="1" applyBorder="1"/>
    <xf numFmtId="0" fontId="30" fillId="3" borderId="0" xfId="0" applyFont="1" applyFill="1" applyBorder="1"/>
    <xf numFmtId="0" fontId="18" fillId="3" borderId="0" xfId="0" applyFont="1" applyFill="1" applyAlignment="1" applyProtection="1">
      <alignment horizontal="center"/>
      <protection hidden="1"/>
    </xf>
    <xf numFmtId="0" fontId="9" fillId="6" borderId="3" xfId="0" applyFont="1" applyFill="1" applyBorder="1" applyAlignment="1" applyProtection="1">
      <alignment horizontal="center" vertical="center"/>
    </xf>
    <xf numFmtId="0" fontId="3" fillId="6" borderId="6" xfId="0" applyNumberFormat="1" applyFont="1" applyFill="1" applyBorder="1" applyAlignment="1" applyProtection="1">
      <alignment horizontal="center"/>
    </xf>
    <xf numFmtId="171" fontId="9" fillId="6" borderId="6" xfId="0" applyNumberFormat="1" applyFont="1" applyFill="1" applyBorder="1" applyAlignment="1" applyProtection="1"/>
    <xf numFmtId="0" fontId="35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7" fontId="13" fillId="2" borderId="18" xfId="0" applyNumberFormat="1" applyFont="1" applyFill="1" applyBorder="1" applyAlignment="1" applyProtection="1">
      <alignment horizontal="left"/>
      <protection locked="0"/>
    </xf>
    <xf numFmtId="167" fontId="13" fillId="2" borderId="7" xfId="0" applyNumberFormat="1" applyFont="1" applyFill="1" applyBorder="1" applyAlignment="1" applyProtection="1">
      <alignment horizontal="left"/>
      <protection locked="0"/>
    </xf>
    <xf numFmtId="43" fontId="13" fillId="2" borderId="18" xfId="0" applyNumberFormat="1" applyFont="1" applyFill="1" applyBorder="1" applyAlignment="1" applyProtection="1">
      <alignment horizontal="center"/>
      <protection locked="0"/>
    </xf>
    <xf numFmtId="43" fontId="13" fillId="2" borderId="19" xfId="0" applyNumberFormat="1" applyFont="1" applyFill="1" applyBorder="1" applyAlignment="1" applyProtection="1">
      <alignment horizontal="center"/>
      <protection locked="0"/>
    </xf>
    <xf numFmtId="43" fontId="13" fillId="2" borderId="7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173" fontId="13" fillId="3" borderId="0" xfId="0" applyNumberFormat="1" applyFont="1" applyFill="1" applyBorder="1" applyAlignment="1" applyProtection="1">
      <alignment horizontal="center"/>
    </xf>
    <xf numFmtId="173" fontId="13" fillId="3" borderId="0" xfId="0" applyNumberFormat="1" applyFont="1" applyFill="1" applyBorder="1" applyAlignment="1" applyProtection="1"/>
    <xf numFmtId="0" fontId="8" fillId="5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49" fontId="6" fillId="3" borderId="0" xfId="0" applyNumberFormat="1" applyFont="1" applyFill="1" applyBorder="1" applyAlignment="1" applyProtection="1">
      <alignment horizontal="left" vertical="center"/>
    </xf>
    <xf numFmtId="49" fontId="29" fillId="3" borderId="0" xfId="0" applyNumberFormat="1" applyFont="1" applyFill="1" applyBorder="1" applyAlignment="1" applyProtection="1">
      <alignment horizontal="left"/>
    </xf>
    <xf numFmtId="0" fontId="16" fillId="3" borderId="0" xfId="0" applyNumberFormat="1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9" fontId="13" fillId="0" borderId="18" xfId="0" applyNumberFormat="1" applyFont="1" applyFill="1" applyBorder="1" applyAlignment="1" applyProtection="1">
      <alignment horizontal="center"/>
      <protection locked="0"/>
    </xf>
    <xf numFmtId="169" fontId="13" fillId="0" borderId="19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68" fontId="13" fillId="2" borderId="18" xfId="0" applyNumberFormat="1" applyFont="1" applyFill="1" applyBorder="1" applyAlignment="1" applyProtection="1">
      <alignment horizontal="center"/>
    </xf>
    <xf numFmtId="168" fontId="13" fillId="2" borderId="7" xfId="0" applyNumberFormat="1" applyFont="1" applyFill="1" applyBorder="1" applyAlignment="1" applyProtection="1">
      <alignment horizontal="center"/>
    </xf>
    <xf numFmtId="167" fontId="13" fillId="2" borderId="18" xfId="0" applyNumberFormat="1" applyFont="1" applyFill="1" applyBorder="1" applyAlignment="1" applyProtection="1">
      <alignment horizontal="center"/>
      <protection locked="0"/>
    </xf>
    <xf numFmtId="167" fontId="13" fillId="2" borderId="19" xfId="0" applyNumberFormat="1" applyFont="1" applyFill="1" applyBorder="1" applyAlignment="1" applyProtection="1">
      <alignment horizontal="center"/>
      <protection locked="0"/>
    </xf>
    <xf numFmtId="167" fontId="13" fillId="2" borderId="7" xfId="0" applyNumberFormat="1" applyFont="1" applyFill="1" applyBorder="1" applyAlignment="1" applyProtection="1">
      <alignment horizontal="center"/>
      <protection locked="0"/>
    </xf>
    <xf numFmtId="49" fontId="13" fillId="2" borderId="18" xfId="0" applyNumberFormat="1" applyFont="1" applyFill="1" applyBorder="1" applyAlignment="1" applyProtection="1">
      <alignment horizontal="center"/>
      <protection locked="0"/>
    </xf>
    <xf numFmtId="49" fontId="13" fillId="2" borderId="19" xfId="0" applyNumberFormat="1" applyFont="1" applyFill="1" applyBorder="1" applyAlignment="1" applyProtection="1">
      <alignment horizontal="center"/>
      <protection locked="0"/>
    </xf>
    <xf numFmtId="49" fontId="13" fillId="2" borderId="7" xfId="0" applyNumberFormat="1" applyFont="1" applyFill="1" applyBorder="1" applyAlignment="1" applyProtection="1">
      <alignment horizontal="center"/>
      <protection locked="0"/>
    </xf>
    <xf numFmtId="44" fontId="13" fillId="2" borderId="18" xfId="0" applyNumberFormat="1" applyFont="1" applyFill="1" applyBorder="1" applyAlignment="1" applyProtection="1">
      <alignment horizontal="center"/>
    </xf>
    <xf numFmtId="44" fontId="13" fillId="2" borderId="19" xfId="0" applyNumberFormat="1" applyFont="1" applyFill="1" applyBorder="1" applyAlignment="1" applyProtection="1">
      <alignment horizontal="center"/>
    </xf>
    <xf numFmtId="44" fontId="13" fillId="2" borderId="7" xfId="0" applyNumberFormat="1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2" fillId="2" borderId="6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70" fontId="2" fillId="2" borderId="6" xfId="0" applyNumberFormat="1" applyFont="1" applyFill="1" applyBorder="1" applyAlignment="1" applyProtection="1">
      <alignment horizontal="left"/>
      <protection locked="0"/>
    </xf>
    <xf numFmtId="170" fontId="2" fillId="2" borderId="8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21" fillId="6" borderId="3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1" fillId="6" borderId="6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49" fontId="13" fillId="3" borderId="0" xfId="0" applyNumberFormat="1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 applyProtection="1">
      <alignment horizontal="left" vertical="center"/>
      <protection locked="0"/>
    </xf>
    <xf numFmtId="0" fontId="13" fillId="7" borderId="19" xfId="0" applyFont="1" applyFill="1" applyBorder="1" applyAlignment="1" applyProtection="1">
      <alignment horizontal="left" vertical="center"/>
      <protection locked="0"/>
    </xf>
    <xf numFmtId="0" fontId="13" fillId="7" borderId="7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wrapText="1"/>
    </xf>
    <xf numFmtId="44" fontId="13" fillId="0" borderId="18" xfId="0" applyNumberFormat="1" applyFont="1" applyFill="1" applyBorder="1" applyAlignment="1" applyProtection="1">
      <alignment horizontal="center"/>
    </xf>
    <xf numFmtId="44" fontId="13" fillId="0" borderId="19" xfId="0" applyNumberFormat="1" applyFont="1" applyFill="1" applyBorder="1" applyAlignment="1" applyProtection="1">
      <alignment horizontal="center"/>
    </xf>
    <xf numFmtId="44" fontId="13" fillId="0" borderId="7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Border="1" applyAlignment="1" applyProtection="1"/>
    <xf numFmtId="0" fontId="6" fillId="5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49" fontId="13" fillId="7" borderId="18" xfId="0" applyNumberFormat="1" applyFont="1" applyFill="1" applyBorder="1" applyAlignment="1" applyProtection="1">
      <alignment horizontal="left" vertical="center"/>
      <protection locked="0"/>
    </xf>
    <xf numFmtId="49" fontId="13" fillId="7" borderId="19" xfId="0" applyNumberFormat="1" applyFont="1" applyFill="1" applyBorder="1" applyAlignment="1" applyProtection="1">
      <alignment horizontal="left" vertical="center"/>
      <protection locked="0"/>
    </xf>
    <xf numFmtId="49" fontId="13" fillId="7" borderId="7" xfId="0" applyNumberFormat="1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</xf>
    <xf numFmtId="44" fontId="13" fillId="0" borderId="18" xfId="0" applyNumberFormat="1" applyFont="1" applyFill="1" applyBorder="1" applyAlignment="1" applyProtection="1">
      <alignment horizontal="center" vertical="center"/>
      <protection locked="0"/>
    </xf>
    <xf numFmtId="44" fontId="13" fillId="0" borderId="19" xfId="0" applyNumberFormat="1" applyFont="1" applyFill="1" applyBorder="1" applyAlignment="1" applyProtection="1">
      <alignment horizontal="center" vertical="center"/>
      <protection locked="0"/>
    </xf>
    <xf numFmtId="4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/>
    <xf numFmtId="0" fontId="2" fillId="0" borderId="18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7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173" fontId="2" fillId="2" borderId="18" xfId="0" applyNumberFormat="1" applyFont="1" applyFill="1" applyBorder="1" applyAlignment="1" applyProtection="1">
      <alignment horizontal="center"/>
      <protection locked="0"/>
    </xf>
    <xf numFmtId="173" fontId="2" fillId="2" borderId="19" xfId="0" applyNumberFormat="1" applyFont="1" applyFill="1" applyBorder="1" applyAlignment="1" applyProtection="1">
      <alignment horizontal="center"/>
      <protection locked="0"/>
    </xf>
    <xf numFmtId="173" fontId="2" fillId="2" borderId="7" xfId="0" applyNumberFormat="1" applyFont="1" applyFill="1" applyBorder="1" applyAlignment="1" applyProtection="1">
      <alignment horizontal="center"/>
      <protection locked="0"/>
    </xf>
    <xf numFmtId="168" fontId="13" fillId="2" borderId="18" xfId="0" applyNumberFormat="1" applyFont="1" applyFill="1" applyBorder="1" applyAlignment="1" applyProtection="1">
      <alignment horizontal="center"/>
      <protection locked="0"/>
    </xf>
    <xf numFmtId="168" fontId="13" fillId="2" borderId="19" xfId="0" applyNumberFormat="1" applyFont="1" applyFill="1" applyBorder="1" applyAlignment="1" applyProtection="1">
      <alignment horizontal="center"/>
      <protection locked="0"/>
    </xf>
    <xf numFmtId="168" fontId="13" fillId="2" borderId="7" xfId="0" applyNumberFormat="1" applyFont="1" applyFill="1" applyBorder="1" applyAlignment="1" applyProtection="1">
      <alignment horizontal="center"/>
      <protection locked="0"/>
    </xf>
    <xf numFmtId="43" fontId="13" fillId="2" borderId="5" xfId="0" applyNumberFormat="1" applyFont="1" applyFill="1" applyBorder="1" applyAlignment="1" applyProtection="1">
      <alignment horizontal="center"/>
      <protection locked="0"/>
    </xf>
    <xf numFmtId="43" fontId="13" fillId="2" borderId="0" xfId="0" applyNumberFormat="1" applyFont="1" applyFill="1" applyBorder="1" applyAlignment="1" applyProtection="1">
      <alignment horizontal="center"/>
      <protection locked="0"/>
    </xf>
    <xf numFmtId="43" fontId="13" fillId="2" borderId="20" xfId="0" applyNumberFormat="1" applyFont="1" applyFill="1" applyBorder="1" applyAlignment="1" applyProtection="1">
      <alignment horizontal="center"/>
      <protection locked="0"/>
    </xf>
    <xf numFmtId="167" fontId="13" fillId="2" borderId="9" xfId="0" applyNumberFormat="1" applyFont="1" applyFill="1" applyBorder="1" applyAlignment="1" applyProtection="1">
      <alignment horizontal="left"/>
      <protection locked="0"/>
    </xf>
    <xf numFmtId="167" fontId="13" fillId="2" borderId="8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/>
    <xf numFmtId="0" fontId="19" fillId="3" borderId="0" xfId="0" applyFont="1" applyFill="1" applyAlignment="1"/>
    <xf numFmtId="0" fontId="19" fillId="3" borderId="0" xfId="0" applyFont="1" applyFill="1" applyBorder="1" applyAlignment="1"/>
    <xf numFmtId="0" fontId="2" fillId="2" borderId="6" xfId="0" applyFont="1" applyFill="1" applyBorder="1" applyProtection="1"/>
    <xf numFmtId="0" fontId="2" fillId="2" borderId="8" xfId="0" applyFont="1" applyFill="1" applyBorder="1" applyProtection="1"/>
    <xf numFmtId="44" fontId="13" fillId="2" borderId="18" xfId="0" applyNumberFormat="1" applyFont="1" applyFill="1" applyBorder="1" applyAlignment="1">
      <alignment horizontal="center"/>
    </xf>
    <xf numFmtId="44" fontId="13" fillId="2" borderId="19" xfId="0" applyNumberFormat="1" applyFont="1" applyFill="1" applyBorder="1" applyAlignment="1">
      <alignment horizontal="center"/>
    </xf>
    <xf numFmtId="44" fontId="13" fillId="2" borderId="7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168" fontId="13" fillId="2" borderId="9" xfId="0" applyNumberFormat="1" applyFont="1" applyFill="1" applyBorder="1" applyAlignment="1" applyProtection="1">
      <alignment horizontal="center"/>
    </xf>
    <xf numFmtId="168" fontId="13" fillId="2" borderId="8" xfId="0" applyNumberFormat="1" applyFont="1" applyFill="1" applyBorder="1" applyAlignment="1" applyProtection="1">
      <alignment horizontal="center"/>
    </xf>
    <xf numFmtId="168" fontId="13" fillId="2" borderId="9" xfId="0" applyNumberFormat="1" applyFont="1" applyFill="1" applyBorder="1" applyAlignment="1" applyProtection="1">
      <alignment horizontal="center"/>
      <protection locked="0"/>
    </xf>
    <xf numFmtId="168" fontId="13" fillId="2" borderId="6" xfId="0" applyNumberFormat="1" applyFont="1" applyFill="1" applyBorder="1" applyAlignment="1" applyProtection="1">
      <alignment horizontal="center"/>
      <protection locked="0"/>
    </xf>
    <xf numFmtId="168" fontId="13" fillId="2" borderId="8" xfId="0" applyNumberFormat="1" applyFont="1" applyFill="1" applyBorder="1" applyAlignment="1" applyProtection="1">
      <alignment horizontal="center"/>
      <protection locked="0"/>
    </xf>
    <xf numFmtId="169" fontId="13" fillId="0" borderId="9" xfId="0" applyNumberFormat="1" applyFont="1" applyFill="1" applyBorder="1" applyAlignment="1" applyProtection="1">
      <alignment horizontal="center"/>
      <protection locked="0"/>
    </xf>
    <xf numFmtId="169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>
      <alignment horizontal="center"/>
    </xf>
    <xf numFmtId="167" fontId="13" fillId="2" borderId="9" xfId="0" applyNumberFormat="1" applyFont="1" applyFill="1" applyBorder="1" applyAlignment="1" applyProtection="1">
      <alignment horizontal="center"/>
      <protection locked="0"/>
    </xf>
    <xf numFmtId="167" fontId="13" fillId="2" borderId="6" xfId="0" applyNumberFormat="1" applyFont="1" applyFill="1" applyBorder="1" applyAlignment="1" applyProtection="1">
      <alignment horizontal="center"/>
      <protection locked="0"/>
    </xf>
    <xf numFmtId="167" fontId="13" fillId="2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  <fill>
        <patternFill patternType="solid"/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 patternType="solid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BB1744"/>
  <sheetViews>
    <sheetView showGridLines="0" tabSelected="1" zoomScaleNormal="100" workbookViewId="0">
      <selection activeCell="O25" sqref="O25:Q25"/>
    </sheetView>
  </sheetViews>
  <sheetFormatPr defaultColWidth="9.33203125" defaultRowHeight="10.199999999999999" x14ac:dyDescent="0.2"/>
  <cols>
    <col min="1" max="1" width="7.77734375" style="33" customWidth="1"/>
    <col min="2" max="2" width="3.33203125" style="3" customWidth="1"/>
    <col min="3" max="3" width="4.33203125" style="3" customWidth="1"/>
    <col min="4" max="4" width="3.33203125" style="3" customWidth="1"/>
    <col min="5" max="5" width="5.33203125" style="3" customWidth="1"/>
    <col min="6" max="6" width="3.33203125" style="3" customWidth="1"/>
    <col min="7" max="7" width="5.33203125" style="3" customWidth="1"/>
    <col min="8" max="8" width="0.44140625" style="3" customWidth="1"/>
    <col min="9" max="9" width="4.77734375" style="3" customWidth="1"/>
    <col min="10" max="10" width="4.6640625" style="3" customWidth="1"/>
    <col min="11" max="12" width="3.77734375" style="3" customWidth="1"/>
    <col min="13" max="13" width="0.44140625" style="3" customWidth="1"/>
    <col min="14" max="14" width="8.109375" style="3" customWidth="1"/>
    <col min="15" max="15" width="5.77734375" style="3" customWidth="1"/>
    <col min="16" max="16" width="4.77734375" style="3" customWidth="1"/>
    <col min="17" max="17" width="7.109375" style="3" customWidth="1"/>
    <col min="18" max="18" width="5.77734375" style="3" customWidth="1"/>
    <col min="19" max="19" width="4.77734375" style="3" customWidth="1"/>
    <col min="20" max="23" width="6.77734375" style="3" customWidth="1"/>
    <col min="24" max="24" width="11.109375" style="3" customWidth="1"/>
    <col min="25" max="25" width="15" style="3" customWidth="1"/>
    <col min="26" max="26" width="9.33203125" style="3" customWidth="1"/>
    <col min="27" max="35" width="9.33203125" style="3" hidden="1" customWidth="1"/>
    <col min="36" max="36" width="7" style="50" hidden="1" customWidth="1"/>
    <col min="37" max="37" width="9.33203125" style="3" customWidth="1"/>
    <col min="38" max="16384" width="9.33203125" style="33"/>
  </cols>
  <sheetData>
    <row r="1" spans="1:54" ht="14.25" customHeight="1" x14ac:dyDescent="0.25">
      <c r="A1" s="18"/>
      <c r="B1" s="141" t="s">
        <v>0</v>
      </c>
      <c r="C1" s="142"/>
      <c r="D1" s="142"/>
      <c r="E1" s="142"/>
      <c r="F1" s="142"/>
      <c r="G1" s="142"/>
      <c r="H1" s="142"/>
      <c r="I1" s="142"/>
      <c r="J1" s="143"/>
      <c r="K1" s="144"/>
      <c r="L1" s="143"/>
      <c r="M1" s="143"/>
      <c r="N1" s="143"/>
      <c r="O1" s="145"/>
      <c r="P1" s="145"/>
      <c r="Q1" s="144"/>
      <c r="R1" s="146"/>
      <c r="S1" s="147"/>
      <c r="T1" s="192"/>
      <c r="U1" s="143"/>
      <c r="V1" s="248"/>
      <c r="W1" s="252"/>
      <c r="X1" s="248"/>
      <c r="Y1" s="249"/>
      <c r="Z1" s="30"/>
      <c r="AA1" s="1" t="b">
        <f>OR(R1="X",R2="X")</f>
        <v>0</v>
      </c>
      <c r="AB1" s="1"/>
      <c r="AC1" s="2"/>
      <c r="AD1" s="2"/>
      <c r="AE1" s="2"/>
      <c r="AF1" s="2"/>
      <c r="AG1" s="2"/>
      <c r="AH1" s="2"/>
      <c r="AI1" s="2"/>
      <c r="AJ1" s="46" t="s">
        <v>19</v>
      </c>
      <c r="AK1" s="30"/>
    </row>
    <row r="2" spans="1:54" ht="14.25" customHeight="1" x14ac:dyDescent="0.25">
      <c r="A2" s="18"/>
      <c r="B2" s="148" t="s">
        <v>23</v>
      </c>
      <c r="C2" s="149"/>
      <c r="D2" s="149"/>
      <c r="E2" s="149"/>
      <c r="F2" s="149"/>
      <c r="G2" s="149"/>
      <c r="H2" s="149"/>
      <c r="I2" s="149"/>
      <c r="J2" s="150"/>
      <c r="K2" s="151"/>
      <c r="L2" s="150"/>
      <c r="M2" s="152"/>
      <c r="N2" s="153"/>
      <c r="O2" s="152"/>
      <c r="P2" s="152"/>
      <c r="Q2" s="154"/>
      <c r="R2" s="154"/>
      <c r="S2" s="155"/>
      <c r="T2" s="193"/>
      <c r="U2" s="194"/>
      <c r="V2" s="250"/>
      <c r="W2" s="253"/>
      <c r="X2" s="250"/>
      <c r="Y2" s="251"/>
      <c r="Z2" s="31"/>
      <c r="AA2" s="1" t="b">
        <f>AND(R1="X",R2="X")</f>
        <v>0</v>
      </c>
      <c r="AB2" s="2"/>
      <c r="AC2" s="2"/>
      <c r="AD2" s="2"/>
      <c r="AE2" s="2"/>
      <c r="AF2" s="2"/>
      <c r="AG2" s="2"/>
      <c r="AH2" s="2"/>
      <c r="AI2" s="2"/>
      <c r="AJ2" s="52">
        <v>2010</v>
      </c>
      <c r="AK2" s="31"/>
    </row>
    <row r="3" spans="1:54" x14ac:dyDescent="0.2">
      <c r="A3" s="18"/>
      <c r="B3" s="10"/>
      <c r="C3" s="11"/>
      <c r="D3" s="12"/>
      <c r="E3" s="12"/>
      <c r="F3" s="12"/>
      <c r="G3" s="12"/>
      <c r="H3" s="12"/>
      <c r="I3" s="12"/>
      <c r="J3" s="10"/>
      <c r="K3" s="12"/>
      <c r="L3" s="12"/>
      <c r="M3" s="12"/>
      <c r="N3" s="14"/>
      <c r="O3" s="12"/>
      <c r="P3" s="12"/>
      <c r="Q3" s="12"/>
      <c r="R3" s="13"/>
      <c r="S3" s="11"/>
      <c r="T3" s="14"/>
      <c r="U3" s="10"/>
      <c r="V3" s="11"/>
      <c r="W3" s="11"/>
      <c r="X3" s="14"/>
      <c r="Y3" s="14"/>
      <c r="Z3" s="191" t="b">
        <f>OR(Z1="x",Z1="X",Z1="")</f>
        <v>1</v>
      </c>
      <c r="AA3" s="1" t="b">
        <f>AND((OR(R1="X",R1="",R1=" ")),(OR(R2="X",R2="",R2=" ")))</f>
        <v>1</v>
      </c>
      <c r="AB3" s="2"/>
      <c r="AC3" s="2"/>
      <c r="AD3" s="2"/>
      <c r="AE3" s="2"/>
      <c r="AF3" s="2"/>
      <c r="AG3" s="2"/>
      <c r="AH3" s="2"/>
      <c r="AI3" s="2"/>
      <c r="AJ3" s="52">
        <v>2011</v>
      </c>
      <c r="AK3" s="191"/>
    </row>
    <row r="4" spans="1:54" x14ac:dyDescent="0.2">
      <c r="A4" s="18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0"/>
      <c r="O4" s="12"/>
      <c r="P4" s="12"/>
      <c r="Q4" s="12"/>
      <c r="R4" s="12"/>
      <c r="S4" s="12"/>
      <c r="T4" s="12"/>
      <c r="U4" s="10"/>
      <c r="V4" s="14"/>
      <c r="W4" s="14"/>
      <c r="X4" s="14"/>
      <c r="Y4" s="14"/>
      <c r="Z4" s="14"/>
      <c r="AA4" s="5">
        <f>VALUE(C62)</f>
        <v>0</v>
      </c>
      <c r="AB4" s="2" t="b">
        <f>ISNUMBER(AA4)</f>
        <v>1</v>
      </c>
      <c r="AC4" s="2"/>
      <c r="AD4" s="2"/>
      <c r="AE4" s="2"/>
      <c r="AF4" s="2"/>
      <c r="AG4" s="2"/>
      <c r="AH4" s="2"/>
      <c r="AI4" s="2"/>
      <c r="AJ4" s="52">
        <v>2012</v>
      </c>
      <c r="AK4" s="14"/>
    </row>
    <row r="5" spans="1:54" x14ac:dyDescent="0.2">
      <c r="A5" s="18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0"/>
      <c r="O5" s="12"/>
      <c r="P5" s="12"/>
      <c r="Q5" s="12"/>
      <c r="R5" s="12"/>
      <c r="S5" s="12"/>
      <c r="T5" s="12"/>
      <c r="U5" s="11"/>
      <c r="V5" s="14"/>
      <c r="W5" s="14"/>
      <c r="X5" s="14"/>
      <c r="Y5" s="14"/>
      <c r="Z5" s="14"/>
      <c r="AA5" s="1" t="str">
        <f>LEFT($O$62,2)</f>
        <v/>
      </c>
      <c r="AB5" s="1" t="str">
        <f>RIGHT($O$62,5)</f>
        <v/>
      </c>
      <c r="AC5" s="5" t="e">
        <f>VALUE(AB5)</f>
        <v>#VALUE!</v>
      </c>
      <c r="AD5" s="1" t="str">
        <f>LEFT($O$63,2)</f>
        <v/>
      </c>
      <c r="AE5" s="1" t="str">
        <f>RIGHT($O$63,5)</f>
        <v/>
      </c>
      <c r="AF5" s="5" t="e">
        <f>VALUE(AE5)</f>
        <v>#VALUE!</v>
      </c>
      <c r="AG5" s="1" t="str">
        <f>LEFT($O$64,2)</f>
        <v/>
      </c>
      <c r="AH5" s="1" t="str">
        <f>RIGHT($O$64,5)</f>
        <v/>
      </c>
      <c r="AI5" s="5" t="e">
        <f>VALUE(AH5)</f>
        <v>#VALUE!</v>
      </c>
      <c r="AJ5" s="52">
        <v>2013</v>
      </c>
      <c r="AK5" s="14"/>
    </row>
    <row r="6" spans="1:54" x14ac:dyDescent="0.2">
      <c r="A6" s="18"/>
      <c r="B6" s="1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"/>
      <c r="O6" s="12"/>
      <c r="P6" s="12"/>
      <c r="Q6" s="12"/>
      <c r="R6" s="12"/>
      <c r="S6" s="12"/>
      <c r="T6" s="10"/>
      <c r="U6" s="10"/>
      <c r="V6" s="14"/>
      <c r="W6" s="14"/>
      <c r="X6" s="14"/>
      <c r="Y6" s="14"/>
      <c r="Z6" s="14"/>
      <c r="AA6" s="2" t="b">
        <f>AND(H62&gt;=100000,H62&lt;=999999)</f>
        <v>1</v>
      </c>
      <c r="AB6" s="2" t="b">
        <f>AND(H62="",L62="",O62="")</f>
        <v>0</v>
      </c>
      <c r="AC6" s="2" t="b">
        <f>OR(AA6=TRUE,AB6=TRUE)</f>
        <v>1</v>
      </c>
      <c r="AD6" s="2" t="b">
        <f>AND(H63&gt;=100000,H63&lt;=999999)</f>
        <v>0</v>
      </c>
      <c r="AE6" s="2" t="b">
        <f>AND(H63="",L63="",O63="")</f>
        <v>1</v>
      </c>
      <c r="AF6" s="2" t="b">
        <f>OR(AD6=TRUE,AE6=TRUE)</f>
        <v>1</v>
      </c>
      <c r="AG6" s="2" t="b">
        <f>AND(H64&gt;=100000,H64&lt;=999999)</f>
        <v>0</v>
      </c>
      <c r="AH6" s="2" t="b">
        <f>AND(H64="",L64="",O64="")</f>
        <v>1</v>
      </c>
      <c r="AI6" s="2" t="b">
        <f>OR(AG6=TRUE,AH6=TRUE)</f>
        <v>1</v>
      </c>
      <c r="AK6" s="14"/>
    </row>
    <row r="7" spans="1:54" x14ac:dyDescent="0.2">
      <c r="A7" s="18"/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0"/>
      <c r="O7" s="12"/>
      <c r="P7" s="12"/>
      <c r="Q7" s="12"/>
      <c r="R7" s="12"/>
      <c r="S7" s="12"/>
      <c r="T7" s="10"/>
      <c r="U7" s="10"/>
      <c r="V7" s="14"/>
      <c r="W7" s="14"/>
      <c r="X7" s="14"/>
      <c r="Y7" s="14"/>
      <c r="Z7" s="14"/>
      <c r="AA7" s="2" t="b">
        <f>AND(G82="",J85&lt;&gt;"")</f>
        <v>0</v>
      </c>
      <c r="AB7" s="2"/>
      <c r="AC7" s="2"/>
      <c r="AD7" s="2"/>
      <c r="AE7" s="2"/>
      <c r="AF7" s="2"/>
      <c r="AG7" s="2"/>
      <c r="AH7" s="2"/>
      <c r="AI7" s="2"/>
      <c r="AJ7" s="6"/>
      <c r="AK7" s="14"/>
    </row>
    <row r="8" spans="1:54" ht="13.2" x14ac:dyDescent="0.25">
      <c r="A8" s="18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2"/>
      <c r="P8" s="12"/>
      <c r="Q8" s="12"/>
      <c r="R8" s="12"/>
      <c r="S8" s="12"/>
      <c r="T8" s="10"/>
      <c r="U8" s="10"/>
      <c r="V8" s="15"/>
      <c r="W8" s="15"/>
      <c r="X8" s="15"/>
      <c r="Y8" s="15"/>
      <c r="Z8" s="14"/>
      <c r="AA8" s="1" t="str">
        <f>LEFT($O$62,2)</f>
        <v/>
      </c>
      <c r="AB8" s="5" t="str">
        <f>RIGHT(O62,5)</f>
        <v/>
      </c>
      <c r="AC8" s="6" t="str">
        <f>IF(AB8&lt;&gt;"",VALUE(AB8),"TRUE")</f>
        <v>TRUE</v>
      </c>
      <c r="AD8" s="1" t="str">
        <f>LEFT($O$63,2)</f>
        <v/>
      </c>
      <c r="AE8" s="5" t="str">
        <f>RIGHT(O63,5)</f>
        <v/>
      </c>
      <c r="AF8" s="6" t="str">
        <f>IF(AE8&lt;&gt;"",VALUE(AE8),"TRUE")</f>
        <v>TRUE</v>
      </c>
      <c r="AG8" s="1" t="str">
        <f>LEFT($O$64,2)</f>
        <v/>
      </c>
      <c r="AH8" s="5" t="str">
        <f>RIGHT(O64,5)</f>
        <v/>
      </c>
      <c r="AI8" s="6" t="str">
        <f>IF(AH8&lt;&gt;"",VALUE(AH8),"TRUE")</f>
        <v>TRUE</v>
      </c>
      <c r="AJ8" s="6"/>
      <c r="AK8" s="14"/>
    </row>
    <row r="9" spans="1:54" ht="13.2" x14ac:dyDescent="0.25">
      <c r="A9" s="18"/>
      <c r="B9" s="274" t="s">
        <v>24</v>
      </c>
      <c r="C9" s="274"/>
      <c r="D9" s="274"/>
      <c r="E9" s="274"/>
      <c r="F9" s="274"/>
      <c r="G9" s="274"/>
      <c r="H9" s="12"/>
      <c r="I9" s="12"/>
      <c r="J9" s="16"/>
      <c r="K9" s="16"/>
      <c r="L9" s="17"/>
      <c r="M9" s="17"/>
      <c r="N9" s="10" t="str">
        <f>IF($AE$14=FALSE,"",IF($AE$15=FALSE,"The Cost Center on line 2 is incorrect",""))</f>
        <v/>
      </c>
      <c r="O9" s="12"/>
      <c r="P9" s="12"/>
      <c r="Q9" s="12"/>
      <c r="R9" s="12"/>
      <c r="S9" s="12"/>
      <c r="T9" s="10"/>
      <c r="U9" s="10" t="str">
        <f>IF($AH$14=FALSE,"",IF($AH$15=FALSE,"The Cost Center on line 3 is incorrect",""))</f>
        <v/>
      </c>
      <c r="V9" s="18"/>
      <c r="W9" s="18"/>
      <c r="X9" s="18"/>
      <c r="Y9" s="19"/>
      <c r="Z9" s="14"/>
      <c r="AA9" s="2" t="b">
        <f>AND(AA8&gt;="aa",AA8&lt;="zz")</f>
        <v>0</v>
      </c>
      <c r="AB9" s="5" t="b">
        <f>AND(AC8&gt;=0,AC8&lt;=99999)</f>
        <v>0</v>
      </c>
      <c r="AC9" s="6" t="b">
        <f>OR(AA9=TRUE,AB9=TRUE,O62&lt;&gt;"")</f>
        <v>0</v>
      </c>
      <c r="AD9" s="2" t="b">
        <f>AND(AD8&gt;="aa",AD8&lt;="zz")</f>
        <v>0</v>
      </c>
      <c r="AE9" s="5" t="b">
        <f>AND(AF8&gt;=0,AF8&lt;=99999)</f>
        <v>0</v>
      </c>
      <c r="AF9" s="7" t="b">
        <f>OR(AD9=TRUE,AE9=TRUE,O63&lt;&gt;"")</f>
        <v>0</v>
      </c>
      <c r="AG9" s="2" t="b">
        <f>AND(AG8&gt;="aa",AG8&lt;="zz")</f>
        <v>0</v>
      </c>
      <c r="AH9" s="5" t="b">
        <f>AND(AI8&gt;=0,AI8&lt;=99999)</f>
        <v>0</v>
      </c>
      <c r="AI9" s="7" t="b">
        <f>OR(AG9=TRUE,AH9=TRUE,O64&lt;&gt;"")</f>
        <v>0</v>
      </c>
      <c r="AJ9" s="6"/>
      <c r="AK9" s="14"/>
    </row>
    <row r="10" spans="1:54" ht="13.2" x14ac:dyDescent="0.25">
      <c r="A10" s="18"/>
      <c r="B10" s="70"/>
      <c r="C10" s="70"/>
      <c r="D10" s="70"/>
      <c r="E10" s="70"/>
      <c r="F10" s="70"/>
      <c r="G10" s="70"/>
      <c r="H10" s="12"/>
      <c r="I10" s="254" t="s">
        <v>73</v>
      </c>
      <c r="J10" s="254"/>
      <c r="K10" s="254"/>
      <c r="L10" s="254"/>
      <c r="M10" s="17"/>
      <c r="N10" s="10"/>
      <c r="O10" s="12"/>
      <c r="P10" s="12"/>
      <c r="Q10" s="12"/>
      <c r="R10" s="12"/>
      <c r="S10" s="12"/>
      <c r="T10" s="10"/>
      <c r="U10" s="10"/>
      <c r="V10" s="18"/>
      <c r="W10" s="18"/>
      <c r="X10" s="18"/>
      <c r="Y10" s="19"/>
      <c r="Z10" s="14"/>
      <c r="AA10" s="2"/>
      <c r="AB10" s="5"/>
      <c r="AC10" s="6"/>
      <c r="AD10" s="2"/>
      <c r="AE10" s="5"/>
      <c r="AF10" s="7"/>
      <c r="AG10" s="2"/>
      <c r="AH10" s="5"/>
      <c r="AI10" s="7"/>
      <c r="AJ10" s="6"/>
      <c r="AK10" s="14"/>
    </row>
    <row r="11" spans="1:54" ht="15" x14ac:dyDescent="0.25">
      <c r="A11" s="18"/>
      <c r="B11" s="70"/>
      <c r="C11" s="70"/>
      <c r="D11" s="70"/>
      <c r="E11" s="70"/>
      <c r="F11" s="70"/>
      <c r="G11" s="70"/>
      <c r="H11" s="12"/>
      <c r="I11" s="276"/>
      <c r="J11" s="277"/>
      <c r="K11" s="277"/>
      <c r="L11" s="277"/>
      <c r="M11" s="277"/>
      <c r="N11" s="277"/>
      <c r="O11" s="277"/>
      <c r="P11" s="278"/>
      <c r="Q11" s="12"/>
      <c r="R11" s="12"/>
      <c r="S11" s="12"/>
      <c r="T11" s="10"/>
      <c r="U11" s="10"/>
      <c r="V11" s="18"/>
      <c r="W11" s="18"/>
      <c r="X11" s="18"/>
      <c r="Y11" s="19"/>
      <c r="Z11" s="14"/>
      <c r="AA11" s="2"/>
      <c r="AB11" s="5"/>
      <c r="AC11" s="6"/>
      <c r="AD11" s="2"/>
      <c r="AE11" s="5"/>
      <c r="AF11" s="7"/>
      <c r="AG11" s="2"/>
      <c r="AH11" s="5"/>
      <c r="AI11" s="7"/>
      <c r="AJ11" s="6"/>
      <c r="AK11" s="14"/>
      <c r="BB11" s="33">
        <f>LEN(I11)</f>
        <v>0</v>
      </c>
    </row>
    <row r="12" spans="1:54" ht="13.5" customHeight="1" x14ac:dyDescent="0.25">
      <c r="A12" s="18"/>
      <c r="B12" s="12"/>
      <c r="C12" s="12"/>
      <c r="D12" s="12"/>
      <c r="E12" s="12"/>
      <c r="F12" s="12"/>
      <c r="G12" s="12"/>
      <c r="H12" s="71"/>
      <c r="I12" s="18"/>
      <c r="J12" s="18"/>
      <c r="K12" s="18"/>
      <c r="L12" s="18"/>
      <c r="M12" s="18"/>
      <c r="N12" s="18"/>
      <c r="O12" s="18"/>
      <c r="P12" s="72"/>
      <c r="Q12" s="18"/>
      <c r="R12" s="18"/>
      <c r="S12" s="18"/>
      <c r="T12" s="18"/>
      <c r="U12" s="18"/>
      <c r="V12" s="18"/>
      <c r="W12" s="18"/>
      <c r="X12" s="18"/>
      <c r="Y12" s="20"/>
      <c r="Z12" s="14"/>
      <c r="AA12" s="2" t="b">
        <f>AND(AA9=AB9,AB9=AC9,AA9=AC9)</f>
        <v>1</v>
      </c>
      <c r="AB12" s="2" t="b">
        <f>OR(ISNUMBER(AC8),O62="")</f>
        <v>1</v>
      </c>
      <c r="AC12" s="2">
        <f>LEN(O63)</f>
        <v>0</v>
      </c>
      <c r="AD12" s="2" t="b">
        <f>AND(AD9=AE9,AE9=AF9,AD9=AF9)</f>
        <v>1</v>
      </c>
      <c r="AE12" s="2" t="b">
        <f>OR(ISNUMBER(AF8),O63="")</f>
        <v>1</v>
      </c>
      <c r="AF12" s="5"/>
      <c r="AG12" s="2" t="b">
        <f>AND(AG9=AH9,AH9=AI9,AG9=AI9)</f>
        <v>1</v>
      </c>
      <c r="AH12" s="2" t="b">
        <f>OR(ISNUMBER(AI8),O64="")</f>
        <v>1</v>
      </c>
      <c r="AI12" s="5"/>
      <c r="AJ12" s="6"/>
      <c r="AK12" s="14"/>
    </row>
    <row r="13" spans="1:54" ht="12" customHeight="1" x14ac:dyDescent="0.25">
      <c r="A13" s="18"/>
      <c r="B13" s="70"/>
      <c r="C13" s="70"/>
      <c r="D13" s="70"/>
      <c r="E13" s="70"/>
      <c r="F13" s="70"/>
      <c r="G13" s="70"/>
      <c r="H13" s="71"/>
      <c r="I13" s="275" t="s">
        <v>12</v>
      </c>
      <c r="J13" s="275"/>
      <c r="K13" s="275"/>
      <c r="L13" s="275"/>
      <c r="M13" s="275"/>
      <c r="N13" s="275"/>
      <c r="O13" s="275"/>
      <c r="P13" s="72"/>
      <c r="Q13" s="18"/>
      <c r="R13" s="170"/>
      <c r="S13" s="170"/>
      <c r="T13" s="170" t="s">
        <v>13</v>
      </c>
      <c r="U13" s="170"/>
      <c r="V13" s="18"/>
      <c r="W13" s="18"/>
      <c r="X13" s="18"/>
      <c r="Y13" s="20"/>
      <c r="Z13" s="14"/>
      <c r="AA13" s="2"/>
      <c r="AB13" s="2"/>
      <c r="AC13" s="2"/>
      <c r="AD13" s="2"/>
      <c r="AE13" s="2"/>
      <c r="AF13" s="5"/>
      <c r="AG13" s="2"/>
      <c r="AH13" s="2"/>
      <c r="AI13" s="5"/>
      <c r="AJ13" s="6"/>
      <c r="AK13" s="14"/>
    </row>
    <row r="14" spans="1:54" ht="15.15" customHeight="1" x14ac:dyDescent="0.25">
      <c r="A14" s="18"/>
      <c r="B14" s="73"/>
      <c r="C14" s="73"/>
      <c r="D14" s="282"/>
      <c r="E14" s="282"/>
      <c r="F14" s="282"/>
      <c r="G14" s="282"/>
      <c r="H14" s="282"/>
      <c r="I14" s="261"/>
      <c r="J14" s="262"/>
      <c r="K14" s="262"/>
      <c r="L14" s="262"/>
      <c r="M14" s="262"/>
      <c r="N14" s="262"/>
      <c r="O14" s="262"/>
      <c r="P14" s="262"/>
      <c r="Q14" s="262"/>
      <c r="R14" s="263"/>
      <c r="S14" s="60"/>
      <c r="T14" s="261"/>
      <c r="U14" s="262"/>
      <c r="V14" s="262"/>
      <c r="W14" s="262"/>
      <c r="X14" s="262"/>
      <c r="Y14" s="263"/>
      <c r="Z14" s="14"/>
      <c r="AA14" s="5" t="b">
        <f>ISBLANK(H62)</f>
        <v>0</v>
      </c>
      <c r="AB14" s="5" t="b">
        <f>ISBLANK(O62)</f>
        <v>1</v>
      </c>
      <c r="AC14" s="2" t="b">
        <f>AND(AC12=7)</f>
        <v>0</v>
      </c>
      <c r="AD14" s="5" t="b">
        <f>ISBLANK(H63)</f>
        <v>1</v>
      </c>
      <c r="AE14" s="5" t="b">
        <f>ISBLANK(O63)</f>
        <v>1</v>
      </c>
      <c r="AF14" s="2"/>
      <c r="AG14" s="5" t="b">
        <f>ISBLANK(H64)</f>
        <v>1</v>
      </c>
      <c r="AH14" s="5" t="b">
        <f>ISBLANK(O64)</f>
        <v>1</v>
      </c>
      <c r="AI14" s="2"/>
      <c r="AJ14" s="6"/>
      <c r="AK14" s="14"/>
    </row>
    <row r="15" spans="1:54" ht="15.15" customHeight="1" x14ac:dyDescent="0.25">
      <c r="A15" s="18"/>
      <c r="B15" s="73"/>
      <c r="C15" s="60"/>
      <c r="D15" s="60"/>
      <c r="E15" s="61"/>
      <c r="F15" s="60"/>
      <c r="G15" s="60"/>
      <c r="H15" s="60"/>
      <c r="I15" s="60"/>
      <c r="J15" s="60"/>
      <c r="K15" s="61"/>
      <c r="L15" s="61"/>
      <c r="M15" s="61"/>
      <c r="N15" s="61"/>
      <c r="O15" s="61"/>
      <c r="P15" s="60"/>
      <c r="Q15" s="61"/>
      <c r="R15" s="60"/>
      <c r="S15" s="60"/>
      <c r="T15" s="60"/>
      <c r="U15" s="60"/>
      <c r="V15" s="60"/>
      <c r="W15" s="114"/>
      <c r="X15" s="114"/>
      <c r="Y15" s="19"/>
      <c r="Z15" s="14"/>
      <c r="AA15" s="2" t="b">
        <f>AND(C68&gt;0,G83="")</f>
        <v>0</v>
      </c>
      <c r="AB15" s="2" t="b">
        <f>AND(AB14=TRUE,AA14=TRUE)</f>
        <v>0</v>
      </c>
      <c r="AC15" s="2"/>
      <c r="AD15" s="2"/>
      <c r="AE15" s="2" t="b">
        <f>AND(AE14=TRUE,AD14=TRUE)</f>
        <v>1</v>
      </c>
      <c r="AF15" s="2"/>
      <c r="AG15" s="2"/>
      <c r="AH15" s="2" t="b">
        <f>AND(AH14=TRUE,AG14=TRUE)</f>
        <v>1</v>
      </c>
      <c r="AI15" s="2"/>
      <c r="AJ15" s="6"/>
      <c r="AK15" s="14"/>
    </row>
    <row r="16" spans="1:54" ht="15.15" customHeight="1" x14ac:dyDescent="0.25">
      <c r="A16" s="18"/>
      <c r="B16" s="73"/>
      <c r="C16" s="73"/>
      <c r="D16" s="73"/>
      <c r="E16" s="282"/>
      <c r="F16" s="282"/>
      <c r="G16" s="282"/>
      <c r="H16" s="73"/>
      <c r="I16" s="80" t="s">
        <v>25</v>
      </c>
      <c r="J16" s="76"/>
      <c r="K16" s="76"/>
      <c r="L16" s="76"/>
      <c r="M16" s="76"/>
      <c r="N16" s="76"/>
      <c r="O16" s="80" t="s">
        <v>26</v>
      </c>
      <c r="P16" s="76"/>
      <c r="Q16" s="76"/>
      <c r="R16" s="76"/>
      <c r="S16" s="76"/>
      <c r="T16" s="76"/>
      <c r="U16" s="80" t="s">
        <v>27</v>
      </c>
      <c r="V16" s="61"/>
      <c r="W16" s="61"/>
      <c r="X16" s="61"/>
      <c r="Y16" s="41"/>
      <c r="Z16" s="25"/>
      <c r="AA16" s="2" t="b">
        <f>AND(C68&gt;0,C85="")</f>
        <v>0</v>
      </c>
      <c r="AB16" s="2" t="b">
        <f>AND(C68&gt;0,N85="")</f>
        <v>0</v>
      </c>
      <c r="AC16" s="2"/>
      <c r="AD16" s="2"/>
      <c r="AE16" s="2"/>
      <c r="AF16" s="2"/>
      <c r="AG16" s="2"/>
      <c r="AH16" s="2"/>
      <c r="AI16" s="2"/>
      <c r="AJ16" s="6"/>
      <c r="AK16" s="25"/>
    </row>
    <row r="17" spans="1:37" ht="15.15" customHeight="1" x14ac:dyDescent="0.25">
      <c r="A17" s="18"/>
      <c r="B17" s="73"/>
      <c r="C17" s="73"/>
      <c r="D17" s="73"/>
      <c r="E17" s="282"/>
      <c r="F17" s="282"/>
      <c r="G17" s="282"/>
      <c r="H17" s="73"/>
      <c r="I17" s="284"/>
      <c r="J17" s="285"/>
      <c r="K17" s="285"/>
      <c r="L17" s="286"/>
      <c r="M17" s="156"/>
      <c r="N17" s="156"/>
      <c r="O17" s="166"/>
      <c r="P17" s="40"/>
      <c r="Q17" s="40"/>
      <c r="R17" s="40"/>
      <c r="S17" s="40"/>
      <c r="T17" s="40"/>
      <c r="U17" s="265">
        <f>I17*O17</f>
        <v>0</v>
      </c>
      <c r="V17" s="266"/>
      <c r="W17" s="267"/>
      <c r="X17" s="26"/>
      <c r="Y17" s="41"/>
      <c r="Z17" s="25"/>
      <c r="AA17" s="2" t="b">
        <f>AND(C68&gt;0,I85="")</f>
        <v>0</v>
      </c>
      <c r="AB17" s="2" t="b">
        <f>AND(ISNONTEXT(J85),C68&lt;&gt;0,J85&lt;&gt;"",J85&gt;999999,J85&lt;10000000)</f>
        <v>0</v>
      </c>
      <c r="AC17" s="5" t="e">
        <f>VALUE(I85)</f>
        <v>#VALUE!</v>
      </c>
      <c r="AD17" s="2"/>
      <c r="AE17" s="2"/>
      <c r="AF17" s="2"/>
      <c r="AG17" s="2"/>
      <c r="AH17" s="2"/>
      <c r="AI17" s="2"/>
      <c r="AJ17" s="6"/>
      <c r="AK17" s="25"/>
    </row>
    <row r="18" spans="1:37" ht="0.9" customHeight="1" x14ac:dyDescent="0.2">
      <c r="A18" s="18"/>
      <c r="B18" s="73"/>
      <c r="C18" s="73"/>
      <c r="D18" s="73"/>
      <c r="E18" s="282"/>
      <c r="F18" s="282"/>
      <c r="G18" s="282"/>
      <c r="H18" s="7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25"/>
      <c r="V18" s="26"/>
      <c r="W18" s="26"/>
      <c r="X18" s="26"/>
      <c r="Y18" s="41"/>
      <c r="Z18" s="25"/>
      <c r="AA18" s="2"/>
      <c r="AB18" s="2"/>
      <c r="AC18" s="5"/>
      <c r="AD18" s="2"/>
      <c r="AE18" s="2"/>
      <c r="AF18" s="2"/>
      <c r="AG18" s="2"/>
      <c r="AH18" s="2"/>
      <c r="AI18" s="2"/>
      <c r="AJ18" s="6"/>
      <c r="AK18" s="25"/>
    </row>
    <row r="19" spans="1:37" ht="15.15" customHeight="1" x14ac:dyDescent="0.2">
      <c r="A19" s="26"/>
      <c r="B19" s="74"/>
      <c r="C19" s="256"/>
      <c r="D19" s="283"/>
      <c r="E19" s="283"/>
      <c r="F19" s="283"/>
      <c r="G19" s="283"/>
      <c r="H19" s="74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25"/>
      <c r="V19" s="26"/>
      <c r="W19" s="26"/>
      <c r="X19" s="26"/>
      <c r="Y19" s="41"/>
      <c r="Z19" s="25"/>
      <c r="AA19" s="2"/>
      <c r="AB19" s="2" t="b">
        <f>AND(I85&gt;10000,I85&lt;=99999)</f>
        <v>0</v>
      </c>
      <c r="AC19" s="2"/>
      <c r="AD19" s="2"/>
      <c r="AE19" s="2"/>
      <c r="AF19" s="2"/>
      <c r="AG19" s="2"/>
      <c r="AH19" s="2"/>
      <c r="AI19" s="2"/>
      <c r="AJ19" s="6"/>
      <c r="AK19" s="25"/>
    </row>
    <row r="20" spans="1:37" ht="13.2" x14ac:dyDescent="0.2">
      <c r="A20" s="26"/>
      <c r="B20" s="74"/>
      <c r="C20" s="74"/>
      <c r="D20" s="74"/>
      <c r="E20" s="75"/>
      <c r="F20" s="75"/>
      <c r="G20" s="75"/>
      <c r="H20" s="74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25"/>
      <c r="V20" s="26"/>
      <c r="W20" s="26"/>
      <c r="X20" s="26"/>
      <c r="Y20" s="41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6"/>
      <c r="AK20" s="25"/>
    </row>
    <row r="21" spans="1:37" s="37" customFormat="1" ht="15" customHeight="1" x14ac:dyDescent="0.25">
      <c r="A21" s="158"/>
      <c r="B21" s="74"/>
      <c r="C21" s="74"/>
      <c r="D21" s="74"/>
      <c r="E21" s="77"/>
      <c r="F21" s="77"/>
      <c r="G21" s="78"/>
      <c r="H21" s="79"/>
      <c r="I21" s="80" t="s">
        <v>62</v>
      </c>
      <c r="J21" s="159"/>
      <c r="K21" s="160"/>
      <c r="L21" s="160"/>
      <c r="M21" s="160"/>
      <c r="N21" s="160"/>
      <c r="O21" s="160"/>
      <c r="P21" s="160"/>
      <c r="Q21" s="78"/>
      <c r="R21" s="80"/>
      <c r="S21" s="80"/>
      <c r="T21" s="80"/>
      <c r="U21" s="257"/>
      <c r="V21" s="257"/>
      <c r="W21" s="257"/>
      <c r="X21" s="257"/>
      <c r="Y21" s="161"/>
      <c r="Z21" s="162"/>
      <c r="AA21" s="36"/>
      <c r="AB21" s="36"/>
      <c r="AC21" s="36"/>
      <c r="AD21" s="36"/>
      <c r="AE21" s="36"/>
      <c r="AF21" s="36"/>
      <c r="AG21" s="36"/>
      <c r="AH21" s="36"/>
      <c r="AI21" s="36"/>
      <c r="AJ21" s="47"/>
      <c r="AK21" s="162"/>
    </row>
    <row r="22" spans="1:37" ht="15" customHeight="1" x14ac:dyDescent="0.2">
      <c r="A22" s="18"/>
      <c r="B22" s="38"/>
      <c r="C22" s="38"/>
      <c r="D22" s="38"/>
      <c r="E22" s="39"/>
      <c r="F22" s="39"/>
      <c r="G22" s="39"/>
      <c r="H22" s="38"/>
      <c r="I22" s="258"/>
      <c r="J22" s="259"/>
      <c r="K22" s="259"/>
      <c r="L22" s="259"/>
      <c r="M22" s="259"/>
      <c r="N22" s="259"/>
      <c r="O22" s="259"/>
      <c r="P22" s="259"/>
      <c r="Q22" s="260"/>
      <c r="R22" s="40"/>
      <c r="S22" s="40"/>
      <c r="T22" s="40"/>
      <c r="U22" s="25"/>
      <c r="V22" s="26"/>
      <c r="W22" s="26"/>
      <c r="X22" s="26"/>
      <c r="Y22" s="41"/>
      <c r="Z22" s="25"/>
      <c r="AA22" s="2"/>
      <c r="AB22" s="2"/>
      <c r="AC22" s="2"/>
      <c r="AD22" s="2"/>
      <c r="AE22" s="2"/>
      <c r="AF22" s="2"/>
      <c r="AG22" s="2"/>
      <c r="AH22" s="2"/>
      <c r="AI22" s="2"/>
      <c r="AJ22" s="6"/>
      <c r="AK22" s="25"/>
    </row>
    <row r="23" spans="1:37" s="35" customFormat="1" ht="13.2" x14ac:dyDescent="0.25">
      <c r="A23" s="112"/>
      <c r="B23" s="42"/>
      <c r="C23" s="42"/>
      <c r="D23" s="115"/>
      <c r="E23" s="61"/>
      <c r="F23" s="61"/>
      <c r="G23" s="116"/>
      <c r="H23" s="74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61"/>
      <c r="V23" s="61"/>
      <c r="W23" s="61"/>
      <c r="X23" s="61"/>
      <c r="Y23" s="117"/>
      <c r="Z23" s="43"/>
      <c r="AA23" s="34"/>
      <c r="AB23" s="34"/>
      <c r="AC23" s="34"/>
      <c r="AD23" s="34"/>
      <c r="AE23" s="34"/>
      <c r="AF23" s="34"/>
      <c r="AG23" s="34"/>
      <c r="AH23" s="34"/>
      <c r="AI23" s="34"/>
      <c r="AJ23" s="48"/>
      <c r="AK23" s="43"/>
    </row>
    <row r="24" spans="1:37" s="35" customFormat="1" ht="12.75" customHeight="1" x14ac:dyDescent="0.25">
      <c r="A24" s="112"/>
      <c r="B24" s="44"/>
      <c r="C24" s="44"/>
      <c r="D24" s="61"/>
      <c r="E24" s="60"/>
      <c r="F24" s="60"/>
      <c r="G24" s="61"/>
      <c r="H24" s="60"/>
      <c r="I24" s="106" t="s">
        <v>28</v>
      </c>
      <c r="J24" s="60"/>
      <c r="K24" s="60"/>
      <c r="L24" s="60"/>
      <c r="M24" s="61"/>
      <c r="N24" s="61"/>
      <c r="O24" s="287" t="s">
        <v>74</v>
      </c>
      <c r="P24" s="287"/>
      <c r="Q24" s="287"/>
      <c r="R24" s="60"/>
      <c r="S24" s="61"/>
      <c r="T24" s="60"/>
      <c r="U24" s="60"/>
      <c r="V24" s="60"/>
      <c r="W24" s="60"/>
      <c r="X24" s="60"/>
      <c r="Y24" s="60"/>
      <c r="Z24" s="43"/>
      <c r="AA24" s="34"/>
      <c r="AB24" s="34"/>
      <c r="AC24" s="34"/>
      <c r="AD24" s="34"/>
      <c r="AE24" s="34"/>
      <c r="AF24" s="34"/>
      <c r="AG24" s="34"/>
      <c r="AH24" s="34"/>
      <c r="AI24" s="34"/>
      <c r="AJ24" s="48"/>
      <c r="AK24" s="43"/>
    </row>
    <row r="25" spans="1:37" ht="15" customHeight="1" x14ac:dyDescent="0.25">
      <c r="A25" s="18"/>
      <c r="B25" s="21"/>
      <c r="C25" s="21"/>
      <c r="D25" s="63"/>
      <c r="E25" s="61"/>
      <c r="F25" s="61"/>
      <c r="G25" s="62"/>
      <c r="H25" s="63"/>
      <c r="I25" s="279"/>
      <c r="J25" s="280"/>
      <c r="K25" s="280"/>
      <c r="L25" s="281"/>
      <c r="M25" s="64"/>
      <c r="N25" s="171"/>
      <c r="O25" s="288" t="s">
        <v>83</v>
      </c>
      <c r="P25" s="289"/>
      <c r="Q25" s="290"/>
      <c r="R25" s="65"/>
      <c r="S25" s="61"/>
      <c r="T25" s="58"/>
      <c r="U25" s="66"/>
      <c r="V25" s="66"/>
      <c r="W25" s="66"/>
      <c r="X25" s="66"/>
      <c r="Y25" s="60"/>
      <c r="Z25" s="25"/>
      <c r="AA25" s="4" t="b">
        <f>AND(L62="",C62=0)</f>
        <v>1</v>
      </c>
      <c r="AB25" s="4" t="b">
        <f>AND(L63="",C63=0)</f>
        <v>1</v>
      </c>
      <c r="AC25" s="4" t="b">
        <f>AND(L64="",C64=0)</f>
        <v>1</v>
      </c>
      <c r="AD25" s="2"/>
      <c r="AE25" s="2"/>
      <c r="AF25" s="2"/>
      <c r="AG25" s="2"/>
      <c r="AH25" s="2"/>
      <c r="AI25" s="2"/>
      <c r="AJ25" s="6"/>
      <c r="AK25" s="25"/>
    </row>
    <row r="26" spans="1:37" ht="17.25" customHeight="1" x14ac:dyDescent="0.25">
      <c r="A26" s="18"/>
      <c r="B26" s="21"/>
      <c r="C26" s="21"/>
      <c r="D26" s="63"/>
      <c r="E26" s="61"/>
      <c r="F26" s="61"/>
      <c r="G26" s="62"/>
      <c r="H26" s="63"/>
      <c r="I26" s="171" t="str">
        <f>IF(I25=I36,"Half of the Total Amount will disburse in each term"," ")</f>
        <v xml:space="preserve"> </v>
      </c>
      <c r="J26" s="63"/>
      <c r="K26" s="63"/>
      <c r="L26" s="62"/>
      <c r="M26" s="64"/>
      <c r="N26" s="65"/>
      <c r="O26" s="65"/>
      <c r="P26" s="65"/>
      <c r="Q26" s="65"/>
      <c r="R26" s="65"/>
      <c r="S26" s="61"/>
      <c r="T26" s="60"/>
      <c r="U26" s="60"/>
      <c r="V26" s="60"/>
      <c r="W26" s="60"/>
      <c r="X26" s="60"/>
      <c r="Y26" s="60"/>
      <c r="Z26" s="25"/>
      <c r="AA26" s="4" t="b">
        <f>IF(R2="x",AND(C62&lt;&gt;0,59&lt;L62,L62&lt;100),AND(C62&lt;&gt;0,0.9&lt;L62,L62&lt;60))</f>
        <v>0</v>
      </c>
      <c r="AB26" s="4" t="b">
        <f>IF(R2="x",AND(C63&lt;&gt;0,59&lt;L63,L63&lt;100),AND(C63&lt;&gt;0,0.9&lt;L63,L63&lt;60))</f>
        <v>0</v>
      </c>
      <c r="AC26" s="4" t="b">
        <f>IF(R2="x",AND(C64&lt;&gt;0,59&lt;L64,L64&lt;100),AND(C64&lt;&gt;0,0.9&lt;L64,L64&lt;60))</f>
        <v>0</v>
      </c>
      <c r="AD26" s="2"/>
      <c r="AE26" s="2"/>
      <c r="AF26" s="2"/>
      <c r="AG26" s="2"/>
      <c r="AH26" s="2"/>
      <c r="AI26" s="2"/>
      <c r="AJ26" s="6"/>
      <c r="AK26" s="25"/>
    </row>
    <row r="27" spans="1:37" ht="12" customHeight="1" x14ac:dyDescent="0.25">
      <c r="A27" s="18"/>
      <c r="B27" s="21"/>
      <c r="C27" s="21"/>
      <c r="D27" s="63"/>
      <c r="E27" s="61"/>
      <c r="F27" s="61"/>
      <c r="G27" s="62"/>
      <c r="H27" s="63"/>
      <c r="I27" s="171"/>
      <c r="J27" s="63"/>
      <c r="K27" s="63"/>
      <c r="L27" s="62"/>
      <c r="M27" s="64"/>
      <c r="N27" s="65"/>
      <c r="O27" s="65"/>
      <c r="P27" s="65"/>
      <c r="Q27" s="65"/>
      <c r="R27" s="65"/>
      <c r="S27" s="61"/>
      <c r="T27" s="60"/>
      <c r="U27" s="60"/>
      <c r="V27" s="60"/>
      <c r="W27" s="60"/>
      <c r="X27" s="60"/>
      <c r="Y27" s="60"/>
      <c r="Z27" s="25"/>
      <c r="AA27" s="4"/>
      <c r="AB27" s="4"/>
      <c r="AC27" s="4"/>
      <c r="AD27" s="2"/>
      <c r="AE27" s="2"/>
      <c r="AF27" s="2"/>
      <c r="AG27" s="2"/>
      <c r="AH27" s="2"/>
      <c r="AI27" s="2"/>
      <c r="AJ27" s="6"/>
      <c r="AK27" s="25"/>
    </row>
    <row r="28" spans="1:37" ht="12.75" customHeight="1" x14ac:dyDescent="0.25">
      <c r="A28" s="18"/>
      <c r="B28" s="21"/>
      <c r="C28" s="21"/>
      <c r="D28" s="63"/>
      <c r="E28" s="61"/>
      <c r="F28" s="61"/>
      <c r="G28" s="62"/>
      <c r="H28" s="63"/>
      <c r="I28" s="106" t="s">
        <v>34</v>
      </c>
      <c r="J28" s="63"/>
      <c r="K28" s="63"/>
      <c r="L28" s="62"/>
      <c r="M28" s="64"/>
      <c r="N28" s="65"/>
      <c r="O28" s="65"/>
      <c r="P28" s="65"/>
      <c r="Q28" s="65"/>
      <c r="R28" s="65"/>
      <c r="S28" s="65"/>
      <c r="T28" s="58"/>
      <c r="U28" s="66"/>
      <c r="V28" s="66"/>
      <c r="W28" s="66"/>
      <c r="X28" s="66"/>
      <c r="Y28" s="60"/>
      <c r="Z28" s="25"/>
      <c r="AA28" s="4"/>
      <c r="AB28" s="4"/>
      <c r="AC28" s="4"/>
      <c r="AD28" s="2"/>
      <c r="AE28" s="2"/>
      <c r="AF28" s="2"/>
      <c r="AG28" s="2"/>
      <c r="AH28" s="2"/>
      <c r="AI28" s="2"/>
      <c r="AJ28" s="6"/>
      <c r="AK28" s="25"/>
    </row>
    <row r="29" spans="1:37" ht="15" customHeight="1" x14ac:dyDescent="0.3">
      <c r="A29" s="18"/>
      <c r="B29" s="21"/>
      <c r="C29" s="21"/>
      <c r="D29" s="119"/>
      <c r="E29" s="120"/>
      <c r="F29" s="120"/>
      <c r="G29" s="120"/>
      <c r="H29" s="120"/>
      <c r="I29" s="258"/>
      <c r="J29" s="259"/>
      <c r="K29" s="259"/>
      <c r="L29" s="259"/>
      <c r="M29" s="259"/>
      <c r="N29" s="259"/>
      <c r="O29" s="259"/>
      <c r="P29" s="259"/>
      <c r="Q29" s="260"/>
      <c r="R29" s="120"/>
      <c r="S29" s="120"/>
      <c r="T29" s="120"/>
      <c r="U29" s="120"/>
      <c r="V29" s="120"/>
      <c r="W29" s="120"/>
      <c r="X29" s="120"/>
      <c r="Y29" s="120"/>
      <c r="Z29" s="26"/>
      <c r="AA29" s="8">
        <f>IF(AA25=TRUE,1,0)</f>
        <v>1</v>
      </c>
      <c r="AB29" s="8">
        <f>IF(AB25=TRUE,1,0)</f>
        <v>1</v>
      </c>
      <c r="AC29" s="8">
        <f>IF(AC25=TRUE,1,0)</f>
        <v>1</v>
      </c>
      <c r="AD29" s="2"/>
      <c r="AE29" s="2"/>
      <c r="AF29" s="2"/>
      <c r="AG29" s="2"/>
      <c r="AH29" s="2"/>
      <c r="AI29" s="2"/>
      <c r="AJ29" s="6"/>
      <c r="AK29" s="26"/>
    </row>
    <row r="30" spans="1:37" ht="15" customHeight="1" x14ac:dyDescent="0.3">
      <c r="A30" s="18"/>
      <c r="B30" s="21"/>
      <c r="C30" s="21"/>
      <c r="D30" s="119"/>
      <c r="E30" s="120"/>
      <c r="F30" s="120"/>
      <c r="G30" s="120"/>
      <c r="H30" s="120"/>
      <c r="I30" s="107"/>
      <c r="J30" s="107"/>
      <c r="K30" s="107"/>
      <c r="L30" s="107"/>
      <c r="M30" s="107"/>
      <c r="N30" s="107"/>
      <c r="O30" s="107"/>
      <c r="P30" s="107"/>
      <c r="Q30" s="107"/>
      <c r="R30" s="120"/>
      <c r="S30" s="120"/>
      <c r="T30" s="120"/>
      <c r="U30" s="120"/>
      <c r="V30" s="120"/>
      <c r="W30" s="120"/>
      <c r="X30" s="120"/>
      <c r="Y30" s="120"/>
      <c r="Z30" s="26"/>
      <c r="AA30" s="8"/>
      <c r="AB30" s="8"/>
      <c r="AC30" s="8"/>
      <c r="AD30" s="2"/>
      <c r="AE30" s="2"/>
      <c r="AF30" s="2"/>
      <c r="AG30" s="2"/>
      <c r="AH30" s="2"/>
      <c r="AI30" s="2"/>
      <c r="AJ30" s="6"/>
      <c r="AK30" s="26"/>
    </row>
    <row r="31" spans="1:37" ht="15" customHeight="1" x14ac:dyDescent="0.3">
      <c r="A31" s="18"/>
      <c r="B31" s="21"/>
      <c r="C31" s="21"/>
      <c r="D31" s="119"/>
      <c r="E31" s="120"/>
      <c r="F31" s="120"/>
      <c r="G31" s="120"/>
      <c r="H31" s="120"/>
      <c r="I31" s="122" t="s">
        <v>43</v>
      </c>
      <c r="J31" s="107"/>
      <c r="K31" s="107"/>
      <c r="L31" s="107"/>
      <c r="M31" s="107"/>
      <c r="N31" s="107"/>
      <c r="O31" s="107"/>
      <c r="P31" s="107"/>
      <c r="Q31" s="107"/>
      <c r="R31" s="120"/>
      <c r="S31" s="120"/>
      <c r="T31" s="120"/>
      <c r="U31" s="120"/>
      <c r="V31" s="120"/>
      <c r="W31" s="120"/>
      <c r="X31" s="120"/>
      <c r="Y31" s="120"/>
      <c r="Z31" s="26"/>
      <c r="AA31" s="8"/>
      <c r="AB31" s="8"/>
      <c r="AC31" s="8"/>
      <c r="AD31" s="2"/>
      <c r="AE31" s="2"/>
      <c r="AF31" s="2"/>
      <c r="AG31" s="2"/>
      <c r="AH31" s="2"/>
      <c r="AI31" s="2"/>
      <c r="AJ31" s="6"/>
      <c r="AK31" s="26"/>
    </row>
    <row r="32" spans="1:37" ht="15" customHeight="1" x14ac:dyDescent="0.3">
      <c r="A32" s="18"/>
      <c r="B32" s="21"/>
      <c r="C32" s="21"/>
      <c r="D32" s="119"/>
      <c r="E32" s="120"/>
      <c r="F32" s="120"/>
      <c r="G32" s="120"/>
      <c r="H32" s="120"/>
      <c r="I32" s="271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3"/>
      <c r="V32" s="120"/>
      <c r="W32" s="120"/>
      <c r="X32" s="120"/>
      <c r="Y32" s="120"/>
      <c r="Z32" s="26"/>
      <c r="AA32" s="8"/>
      <c r="AB32" s="8"/>
      <c r="AC32" s="8"/>
      <c r="AD32" s="2"/>
      <c r="AE32" s="2"/>
      <c r="AF32" s="2"/>
      <c r="AG32" s="2"/>
      <c r="AH32" s="2"/>
      <c r="AI32" s="2"/>
      <c r="AJ32" s="6"/>
      <c r="AK32" s="26"/>
    </row>
    <row r="33" spans="1:37" ht="15" customHeight="1" x14ac:dyDescent="0.3">
      <c r="A33" s="18"/>
      <c r="B33" s="21"/>
      <c r="C33" s="21"/>
      <c r="D33" s="119"/>
      <c r="E33" s="120"/>
      <c r="F33" s="120"/>
      <c r="G33" s="120"/>
      <c r="H33" s="120"/>
      <c r="I33" s="107"/>
      <c r="J33" s="107"/>
      <c r="K33" s="107"/>
      <c r="L33" s="107"/>
      <c r="M33" s="107"/>
      <c r="N33" s="107"/>
      <c r="O33" s="107"/>
      <c r="P33" s="107"/>
      <c r="Q33" s="107"/>
      <c r="R33" s="120"/>
      <c r="S33" s="120"/>
      <c r="T33" s="120"/>
      <c r="U33" s="120"/>
      <c r="V33" s="120"/>
      <c r="W33" s="120"/>
      <c r="X33" s="120"/>
      <c r="Y33" s="120"/>
      <c r="Z33" s="26"/>
      <c r="AA33" s="8"/>
      <c r="AB33" s="8"/>
      <c r="AC33" s="8"/>
      <c r="AD33" s="2"/>
      <c r="AE33" s="2"/>
      <c r="AF33" s="2"/>
      <c r="AG33" s="2"/>
      <c r="AH33" s="2"/>
      <c r="AI33" s="2"/>
      <c r="AJ33" s="6"/>
      <c r="AK33" s="26"/>
    </row>
    <row r="34" spans="1:37" ht="12" hidden="1" customHeight="1" x14ac:dyDescent="0.25">
      <c r="A34" s="123" t="s">
        <v>29</v>
      </c>
      <c r="B34" s="124"/>
      <c r="C34" s="125"/>
      <c r="D34" s="126"/>
      <c r="E34" s="127"/>
      <c r="F34" s="127"/>
      <c r="G34" s="128"/>
      <c r="H34" s="129"/>
      <c r="I34" s="202" t="s">
        <v>31</v>
      </c>
      <c r="J34" s="202"/>
      <c r="K34" s="202"/>
      <c r="L34" s="202"/>
      <c r="M34" s="202"/>
      <c r="N34" s="130"/>
      <c r="O34" s="207" t="s">
        <v>35</v>
      </c>
      <c r="P34" s="207"/>
      <c r="Q34" s="207"/>
      <c r="R34" s="207"/>
      <c r="S34" s="207"/>
      <c r="T34" s="26" t="s">
        <v>82</v>
      </c>
      <c r="U34" s="118"/>
      <c r="V34" s="28"/>
      <c r="W34" s="28"/>
      <c r="X34" s="28"/>
      <c r="Y34" s="26"/>
      <c r="Z34" s="25"/>
      <c r="AA34" s="8">
        <f>IF(AA26=TRUE,0,-1)</f>
        <v>-1</v>
      </c>
      <c r="AB34" s="8">
        <f>IF(AB26=TRUE,0,-1)</f>
        <v>-1</v>
      </c>
      <c r="AC34" s="8">
        <f>IF(AC26=TRUE,0,-1)</f>
        <v>-1</v>
      </c>
      <c r="AD34" s="2"/>
      <c r="AE34" s="2"/>
      <c r="AF34" s="2"/>
      <c r="AG34" s="2"/>
      <c r="AH34" s="2"/>
      <c r="AI34" s="2"/>
      <c r="AJ34" s="6"/>
      <c r="AK34" s="25"/>
    </row>
    <row r="35" spans="1:37" ht="12" hidden="1" customHeight="1" x14ac:dyDescent="0.25">
      <c r="A35" s="123" t="s">
        <v>41</v>
      </c>
      <c r="B35" s="124"/>
      <c r="C35" s="125"/>
      <c r="D35" s="126"/>
      <c r="E35" s="127"/>
      <c r="F35" s="127"/>
      <c r="G35" s="128"/>
      <c r="H35" s="129"/>
      <c r="I35" s="202" t="s">
        <v>32</v>
      </c>
      <c r="J35" s="202"/>
      <c r="K35" s="202"/>
      <c r="L35" s="202"/>
      <c r="M35" s="202"/>
      <c r="N35" s="130"/>
      <c r="O35" s="207" t="s">
        <v>36</v>
      </c>
      <c r="P35" s="207"/>
      <c r="Q35" s="207"/>
      <c r="R35" s="207"/>
      <c r="S35" s="131"/>
      <c r="T35" s="26" t="s">
        <v>83</v>
      </c>
      <c r="U35" s="118"/>
      <c r="V35" s="28"/>
      <c r="W35" s="28"/>
      <c r="X35" s="28"/>
      <c r="Y35" s="26"/>
      <c r="Z35" s="25"/>
      <c r="AA35" s="8"/>
      <c r="AB35" s="8"/>
      <c r="AC35" s="8"/>
      <c r="AD35" s="2"/>
      <c r="AE35" s="2"/>
      <c r="AF35" s="2"/>
      <c r="AG35" s="2"/>
      <c r="AH35" s="2"/>
      <c r="AI35" s="2"/>
      <c r="AJ35" s="6"/>
      <c r="AK35" s="25"/>
    </row>
    <row r="36" spans="1:37" ht="12" hidden="1" customHeight="1" x14ac:dyDescent="0.25">
      <c r="A36" s="123" t="s">
        <v>30</v>
      </c>
      <c r="B36" s="124"/>
      <c r="C36" s="125"/>
      <c r="D36" s="126"/>
      <c r="E36" s="127"/>
      <c r="F36" s="127"/>
      <c r="G36" s="128"/>
      <c r="H36" s="129"/>
      <c r="I36" s="202" t="s">
        <v>33</v>
      </c>
      <c r="J36" s="202"/>
      <c r="K36" s="202"/>
      <c r="L36" s="202"/>
      <c r="M36" s="202"/>
      <c r="N36" s="130"/>
      <c r="O36" s="207" t="s">
        <v>37</v>
      </c>
      <c r="P36" s="207"/>
      <c r="Q36" s="207"/>
      <c r="R36" s="207"/>
      <c r="S36" s="131"/>
      <c r="T36" s="26" t="s">
        <v>85</v>
      </c>
      <c r="U36" s="118"/>
      <c r="V36" s="28"/>
      <c r="W36" s="28"/>
      <c r="X36" s="28"/>
      <c r="Y36" s="26"/>
      <c r="Z36" s="25"/>
      <c r="AA36" s="8"/>
      <c r="AB36" s="8"/>
      <c r="AC36" s="8"/>
      <c r="AD36" s="2"/>
      <c r="AE36" s="2"/>
      <c r="AF36" s="2"/>
      <c r="AG36" s="2"/>
      <c r="AH36" s="2"/>
      <c r="AI36" s="2"/>
      <c r="AJ36" s="6"/>
      <c r="AK36" s="25"/>
    </row>
    <row r="37" spans="1:37" ht="12" hidden="1" customHeight="1" x14ac:dyDescent="0.25">
      <c r="A37" s="123"/>
      <c r="B37" s="124"/>
      <c r="C37" s="125"/>
      <c r="D37" s="126"/>
      <c r="E37" s="127"/>
      <c r="F37" s="127"/>
      <c r="G37" s="128"/>
      <c r="H37" s="129"/>
      <c r="I37" s="264" t="s">
        <v>42</v>
      </c>
      <c r="J37" s="264"/>
      <c r="K37" s="129"/>
      <c r="L37" s="132"/>
      <c r="M37" s="133"/>
      <c r="N37" s="130"/>
      <c r="O37" s="207" t="s">
        <v>38</v>
      </c>
      <c r="P37" s="207"/>
      <c r="Q37" s="207"/>
      <c r="R37" s="207"/>
      <c r="S37" s="131"/>
      <c r="T37" s="26"/>
      <c r="U37" s="118"/>
      <c r="V37" s="28"/>
      <c r="W37" s="28"/>
      <c r="X37" s="28"/>
      <c r="Y37" s="26"/>
      <c r="Z37" s="25"/>
      <c r="AA37" s="8"/>
      <c r="AB37" s="8"/>
      <c r="AC37" s="8"/>
      <c r="AD37" s="2"/>
      <c r="AE37" s="2"/>
      <c r="AF37" s="2"/>
      <c r="AG37" s="2"/>
      <c r="AH37" s="2"/>
      <c r="AI37" s="2"/>
      <c r="AJ37" s="6"/>
      <c r="AK37" s="25"/>
    </row>
    <row r="38" spans="1:37" ht="12" hidden="1" customHeight="1" x14ac:dyDescent="0.25">
      <c r="A38" s="123"/>
      <c r="B38" s="124"/>
      <c r="C38" s="125"/>
      <c r="D38" s="126"/>
      <c r="E38" s="127"/>
      <c r="F38" s="127"/>
      <c r="G38" s="128"/>
      <c r="H38" s="129"/>
      <c r="I38" s="264"/>
      <c r="J38" s="264"/>
      <c r="K38" s="129"/>
      <c r="L38" s="132"/>
      <c r="M38" s="133"/>
      <c r="N38" s="130"/>
      <c r="O38" s="269"/>
      <c r="P38" s="269"/>
      <c r="Q38" s="269"/>
      <c r="R38" s="269"/>
      <c r="S38" s="134"/>
      <c r="T38" s="26"/>
      <c r="U38" s="118"/>
      <c r="V38" s="28"/>
      <c r="W38" s="28"/>
      <c r="X38" s="28"/>
      <c r="Y38" s="26"/>
      <c r="Z38" s="25"/>
      <c r="AA38" s="8"/>
      <c r="AB38" s="8"/>
      <c r="AC38" s="8"/>
      <c r="AD38" s="2"/>
      <c r="AE38" s="2"/>
      <c r="AF38" s="2"/>
      <c r="AG38" s="2"/>
      <c r="AH38" s="2"/>
      <c r="AI38" s="2"/>
      <c r="AJ38" s="6"/>
      <c r="AK38" s="25"/>
    </row>
    <row r="39" spans="1:37" ht="12" hidden="1" customHeight="1" x14ac:dyDescent="0.25">
      <c r="A39" s="123"/>
      <c r="B39" s="124"/>
      <c r="C39" s="125"/>
      <c r="D39" s="126"/>
      <c r="E39" s="127"/>
      <c r="F39" s="127"/>
      <c r="G39" s="128"/>
      <c r="H39" s="129"/>
      <c r="I39" s="264"/>
      <c r="J39" s="264"/>
      <c r="K39" s="129"/>
      <c r="L39" s="132"/>
      <c r="M39" s="133"/>
      <c r="N39" s="130"/>
      <c r="O39" s="270"/>
      <c r="P39" s="270"/>
      <c r="Q39" s="270"/>
      <c r="R39" s="270"/>
      <c r="S39" s="130"/>
      <c r="T39" s="26"/>
      <c r="U39" s="118"/>
      <c r="V39" s="28"/>
      <c r="W39" s="28"/>
      <c r="X39" s="28"/>
      <c r="Y39" s="26"/>
      <c r="Z39" s="25"/>
      <c r="AA39" s="8"/>
      <c r="AB39" s="8"/>
      <c r="AC39" s="8"/>
      <c r="AD39" s="2"/>
      <c r="AE39" s="2"/>
      <c r="AF39" s="2"/>
      <c r="AG39" s="2"/>
      <c r="AH39" s="2"/>
      <c r="AI39" s="2"/>
      <c r="AJ39" s="6"/>
      <c r="AK39" s="25"/>
    </row>
    <row r="40" spans="1:37" ht="12" hidden="1" customHeight="1" x14ac:dyDescent="0.25">
      <c r="A40" s="123"/>
      <c r="B40" s="135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54"/>
      <c r="U40" s="54"/>
      <c r="V40" s="54"/>
      <c r="W40" s="54"/>
      <c r="X40" s="54"/>
      <c r="Y40" s="54"/>
      <c r="Z40" s="25"/>
      <c r="AA40" s="8"/>
      <c r="AB40" s="8"/>
      <c r="AC40" s="8"/>
      <c r="AD40" s="2"/>
      <c r="AE40" s="2"/>
      <c r="AF40" s="2"/>
      <c r="AG40" s="2"/>
      <c r="AH40" s="2"/>
      <c r="AI40" s="2"/>
      <c r="AJ40" s="6"/>
      <c r="AK40" s="25"/>
    </row>
    <row r="41" spans="1:37" ht="12" hidden="1" customHeight="1" x14ac:dyDescent="0.2">
      <c r="A41" s="123"/>
      <c r="B41" s="137"/>
      <c r="C41" s="138"/>
      <c r="D41" s="138"/>
      <c r="E41" s="138"/>
      <c r="F41" s="138"/>
      <c r="G41" s="139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55"/>
      <c r="U41" s="55"/>
      <c r="V41" s="55"/>
      <c r="W41" s="55"/>
      <c r="X41" s="55"/>
      <c r="Y41" s="55"/>
      <c r="Z41" s="55"/>
      <c r="AA41" s="2">
        <f>SUM(AA29:AA40)</f>
        <v>0</v>
      </c>
      <c r="AB41" s="2">
        <f>SUM(AB29:AB40)</f>
        <v>0</v>
      </c>
      <c r="AC41" s="2">
        <f>SUM(AC29:AC40)</f>
        <v>0</v>
      </c>
      <c r="AD41" s="2"/>
      <c r="AE41" s="2"/>
      <c r="AF41" s="2"/>
      <c r="AG41" s="2"/>
      <c r="AH41" s="2"/>
      <c r="AI41" s="2"/>
      <c r="AJ41" s="6"/>
      <c r="AK41" s="55"/>
    </row>
    <row r="42" spans="1:37" ht="12" hidden="1" customHeight="1" x14ac:dyDescent="0.2">
      <c r="A42" s="123"/>
      <c r="B42" s="137"/>
      <c r="C42" s="138"/>
      <c r="D42" s="138"/>
      <c r="E42" s="138"/>
      <c r="F42" s="138"/>
      <c r="G42" s="139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55"/>
      <c r="U42" s="55"/>
      <c r="V42" s="55"/>
      <c r="W42" s="55"/>
      <c r="X42" s="55"/>
      <c r="Y42" s="55"/>
      <c r="Z42" s="55"/>
      <c r="AA42" s="2"/>
      <c r="AB42" s="2"/>
      <c r="AC42" s="2"/>
      <c r="AD42" s="2"/>
      <c r="AE42" s="2"/>
      <c r="AF42" s="2"/>
      <c r="AG42" s="2"/>
      <c r="AH42" s="2"/>
      <c r="AI42" s="2"/>
      <c r="AJ42" s="6"/>
      <c r="AK42" s="55"/>
    </row>
    <row r="43" spans="1:37" ht="12" hidden="1" customHeight="1" x14ac:dyDescent="0.2">
      <c r="A43" s="123"/>
      <c r="B43" s="137"/>
      <c r="C43" s="138"/>
      <c r="D43" s="138"/>
      <c r="E43" s="138"/>
      <c r="F43" s="138"/>
      <c r="G43" s="139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55"/>
      <c r="U43" s="55"/>
      <c r="V43" s="55"/>
      <c r="W43" s="55"/>
      <c r="X43" s="55"/>
      <c r="Y43" s="55"/>
      <c r="Z43" s="55"/>
      <c r="AA43" s="2"/>
      <c r="AB43" s="2"/>
      <c r="AC43" s="2"/>
      <c r="AD43" s="2"/>
      <c r="AE43" s="2"/>
      <c r="AF43" s="2"/>
      <c r="AG43" s="2"/>
      <c r="AH43" s="2"/>
      <c r="AI43" s="2"/>
      <c r="AJ43" s="6"/>
      <c r="AK43" s="55"/>
    </row>
    <row r="44" spans="1:37" ht="12" hidden="1" customHeight="1" x14ac:dyDescent="0.2">
      <c r="A44" s="123"/>
      <c r="B44" s="137"/>
      <c r="C44" s="138"/>
      <c r="D44" s="138"/>
      <c r="E44" s="138"/>
      <c r="F44" s="138"/>
      <c r="G44" s="139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55"/>
      <c r="U44" s="55"/>
      <c r="V44" s="55"/>
      <c r="W44" s="55"/>
      <c r="X44" s="55"/>
      <c r="Y44" s="55"/>
      <c r="Z44" s="55"/>
      <c r="AA44" s="2"/>
      <c r="AB44" s="2"/>
      <c r="AC44" s="2"/>
      <c r="AD44" s="2"/>
      <c r="AE44" s="2"/>
      <c r="AF44" s="2"/>
      <c r="AG44" s="2"/>
      <c r="AH44" s="2"/>
      <c r="AI44" s="2"/>
      <c r="AJ44" s="6"/>
      <c r="AK44" s="55"/>
    </row>
    <row r="45" spans="1:37" ht="12" hidden="1" customHeight="1" x14ac:dyDescent="0.2">
      <c r="A45" s="123"/>
      <c r="B45" s="137"/>
      <c r="C45" s="138"/>
      <c r="D45" s="138"/>
      <c r="E45" s="138"/>
      <c r="F45" s="138"/>
      <c r="G45" s="139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55"/>
      <c r="U45" s="55"/>
      <c r="V45" s="55"/>
      <c r="W45" s="55"/>
      <c r="X45" s="55"/>
      <c r="Y45" s="55"/>
      <c r="Z45" s="55"/>
      <c r="AA45" s="2"/>
      <c r="AB45" s="2"/>
      <c r="AC45" s="2"/>
      <c r="AD45" s="2"/>
      <c r="AE45" s="2"/>
      <c r="AF45" s="2"/>
      <c r="AG45" s="2"/>
      <c r="AH45" s="2"/>
      <c r="AI45" s="2"/>
      <c r="AJ45" s="6"/>
      <c r="AK45" s="55"/>
    </row>
    <row r="46" spans="1:37" ht="12" hidden="1" customHeight="1" x14ac:dyDescent="0.2">
      <c r="A46" s="123"/>
      <c r="B46" s="137"/>
      <c r="C46" s="138"/>
      <c r="D46" s="138"/>
      <c r="E46" s="138"/>
      <c r="F46" s="138"/>
      <c r="G46" s="139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55"/>
      <c r="U46" s="55"/>
      <c r="V46" s="55"/>
      <c r="W46" s="55"/>
      <c r="X46" s="55"/>
      <c r="Y46" s="55"/>
      <c r="Z46" s="55"/>
      <c r="AA46" s="2"/>
      <c r="AB46" s="2"/>
      <c r="AC46" s="2"/>
      <c r="AD46" s="2"/>
      <c r="AE46" s="2"/>
      <c r="AF46" s="2"/>
      <c r="AG46" s="2"/>
      <c r="AH46" s="2"/>
      <c r="AI46" s="2"/>
      <c r="AJ46" s="6"/>
      <c r="AK46" s="55"/>
    </row>
    <row r="47" spans="1:37" ht="15" hidden="1" customHeight="1" x14ac:dyDescent="0.2">
      <c r="A47" s="18"/>
      <c r="B47" s="18"/>
      <c r="C47" s="24"/>
      <c r="D47" s="24"/>
      <c r="E47" s="24"/>
      <c r="F47" s="24"/>
      <c r="G47" s="24"/>
      <c r="H47" s="26"/>
      <c r="I47" s="26"/>
      <c r="J47" s="27"/>
      <c r="K47" s="27"/>
      <c r="L47" s="27"/>
      <c r="M47" s="27"/>
      <c r="N47" s="56"/>
      <c r="O47" s="26"/>
      <c r="P47" s="25"/>
      <c r="Q47" s="25"/>
      <c r="R47" s="25"/>
      <c r="S47" s="26"/>
      <c r="T47" s="25"/>
      <c r="U47" s="26"/>
      <c r="V47" s="26"/>
      <c r="W47" s="26"/>
      <c r="X47" s="26"/>
      <c r="Y47" s="25"/>
      <c r="Z47" s="25"/>
      <c r="AA47" s="8"/>
      <c r="AB47" s="8"/>
      <c r="AC47" s="8"/>
      <c r="AD47" s="2"/>
      <c r="AE47" s="2"/>
      <c r="AF47" s="2"/>
      <c r="AG47" s="2"/>
      <c r="AH47" s="2"/>
      <c r="AI47" s="2"/>
      <c r="AJ47" s="6"/>
      <c r="AK47" s="25"/>
    </row>
    <row r="48" spans="1:37" ht="13.2" hidden="1" x14ac:dyDescent="0.25">
      <c r="A48" s="18"/>
      <c r="B48" s="14"/>
      <c r="C48" s="106"/>
      <c r="D48" s="61"/>
      <c r="E48" s="106"/>
      <c r="F48" s="106"/>
      <c r="G48" s="60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60"/>
      <c r="S48" s="85"/>
      <c r="T48" s="60"/>
      <c r="U48" s="60"/>
      <c r="V48" s="60"/>
      <c r="W48" s="61"/>
      <c r="X48" s="61"/>
      <c r="Y48" s="61"/>
      <c r="Z48" s="54"/>
      <c r="AA48" s="2"/>
      <c r="AB48" s="2"/>
      <c r="AC48" s="2"/>
      <c r="AD48" s="2"/>
      <c r="AE48" s="2"/>
      <c r="AF48" s="2"/>
      <c r="AG48" s="2"/>
      <c r="AH48" s="2"/>
      <c r="AI48" s="2"/>
      <c r="AJ48" s="6"/>
      <c r="AK48" s="54"/>
    </row>
    <row r="49" spans="1:37" ht="8.1" hidden="1" customHeight="1" x14ac:dyDescent="0.25">
      <c r="A49" s="18"/>
      <c r="B49" s="14"/>
      <c r="C49" s="106"/>
      <c r="D49" s="61"/>
      <c r="E49" s="106"/>
      <c r="F49" s="106"/>
      <c r="G49" s="60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60"/>
      <c r="S49" s="85"/>
      <c r="T49" s="60"/>
      <c r="U49" s="60"/>
      <c r="V49" s="60"/>
      <c r="W49" s="61"/>
      <c r="X49" s="61"/>
      <c r="Y49" s="61"/>
      <c r="Z49" s="54"/>
      <c r="AA49" s="2"/>
      <c r="AB49" s="2"/>
      <c r="AC49" s="2"/>
      <c r="AD49" s="2"/>
      <c r="AE49" s="2"/>
      <c r="AF49" s="2"/>
      <c r="AG49" s="2"/>
      <c r="AH49" s="2"/>
      <c r="AI49" s="2"/>
      <c r="AJ49" s="6"/>
      <c r="AK49" s="54"/>
    </row>
    <row r="50" spans="1:37" ht="15" hidden="1" customHeight="1" x14ac:dyDescent="0.25">
      <c r="A50" s="18"/>
      <c r="B50" s="22"/>
      <c r="C50" s="59"/>
      <c r="D50" s="163"/>
      <c r="E50" s="78"/>
      <c r="F50" s="163"/>
      <c r="G50" s="203"/>
      <c r="H50" s="204"/>
      <c r="I50" s="204"/>
      <c r="J50" s="204"/>
      <c r="K50" s="204"/>
      <c r="L50" s="204"/>
      <c r="M50" s="108"/>
      <c r="N50" s="257"/>
      <c r="O50" s="268"/>
      <c r="P50" s="268"/>
      <c r="Q50" s="268"/>
      <c r="R50" s="203"/>
      <c r="S50" s="204"/>
      <c r="T50" s="204"/>
      <c r="U50" s="205"/>
      <c r="V50" s="206"/>
      <c r="W50" s="255"/>
      <c r="X50" s="256"/>
      <c r="Y50" s="67"/>
      <c r="Z50" s="54"/>
      <c r="AA50" s="2"/>
      <c r="AB50" s="2"/>
      <c r="AC50" s="2"/>
      <c r="AD50" s="2"/>
      <c r="AE50" s="2"/>
      <c r="AF50" s="2"/>
      <c r="AG50" s="2"/>
      <c r="AH50" s="2"/>
      <c r="AI50" s="2"/>
      <c r="AJ50" s="6"/>
      <c r="AK50" s="54"/>
    </row>
    <row r="51" spans="1:37" ht="3" hidden="1" customHeight="1" x14ac:dyDescent="0.25">
      <c r="A51" s="18"/>
      <c r="B51" s="22"/>
      <c r="C51" s="61"/>
      <c r="D51" s="59"/>
      <c r="E51" s="68"/>
      <c r="F51" s="106"/>
      <c r="G51" s="58"/>
      <c r="H51" s="68"/>
      <c r="I51" s="68"/>
      <c r="J51" s="68"/>
      <c r="K51" s="68"/>
      <c r="L51" s="69"/>
      <c r="M51" s="69"/>
      <c r="N51" s="69"/>
      <c r="O51" s="68"/>
      <c r="P51" s="60"/>
      <c r="Q51" s="58"/>
      <c r="R51" s="68"/>
      <c r="S51" s="60"/>
      <c r="T51" s="69"/>
      <c r="U51" s="69"/>
      <c r="V51" s="109"/>
      <c r="W51" s="59"/>
      <c r="X51" s="107"/>
      <c r="Y51" s="67"/>
      <c r="Z51" s="54"/>
      <c r="AA51" s="2"/>
      <c r="AB51" s="2"/>
      <c r="AC51" s="2"/>
      <c r="AD51" s="2"/>
      <c r="AE51" s="2"/>
      <c r="AF51" s="2"/>
      <c r="AG51" s="2"/>
      <c r="AH51" s="2"/>
      <c r="AI51" s="2"/>
      <c r="AJ51" s="6"/>
      <c r="AK51" s="54"/>
    </row>
    <row r="52" spans="1:37" ht="9" hidden="1" customHeight="1" x14ac:dyDescent="0.25">
      <c r="A52" s="18"/>
      <c r="B52" s="22"/>
      <c r="C52" s="61"/>
      <c r="D52" s="59"/>
      <c r="E52" s="68"/>
      <c r="F52" s="106"/>
      <c r="G52" s="58"/>
      <c r="H52" s="68"/>
      <c r="I52" s="68"/>
      <c r="J52" s="68"/>
      <c r="K52" s="68"/>
      <c r="L52" s="69"/>
      <c r="M52" s="69"/>
      <c r="N52" s="69"/>
      <c r="O52" s="68"/>
      <c r="P52" s="60"/>
      <c r="Q52" s="58"/>
      <c r="R52" s="68"/>
      <c r="S52" s="60"/>
      <c r="T52" s="69"/>
      <c r="U52" s="69"/>
      <c r="V52" s="109"/>
      <c r="W52" s="59"/>
      <c r="X52" s="107"/>
      <c r="Y52" s="67"/>
      <c r="Z52" s="54"/>
      <c r="AA52" s="2"/>
      <c r="AB52" s="2"/>
      <c r="AC52" s="2"/>
      <c r="AD52" s="2"/>
      <c r="AE52" s="2"/>
      <c r="AF52" s="2"/>
      <c r="AG52" s="2"/>
      <c r="AH52" s="2"/>
      <c r="AI52" s="2"/>
      <c r="AJ52" s="6"/>
      <c r="AK52" s="54"/>
    </row>
    <row r="53" spans="1:37" ht="15" hidden="1" customHeight="1" x14ac:dyDescent="0.25">
      <c r="A53" s="18"/>
      <c r="B53" s="22"/>
      <c r="C53" s="210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54"/>
      <c r="AA53" s="2"/>
      <c r="AB53" s="2"/>
      <c r="AC53" s="2"/>
      <c r="AD53" s="2"/>
      <c r="AE53" s="2"/>
      <c r="AF53" s="2"/>
      <c r="AG53" s="2"/>
      <c r="AH53" s="2"/>
      <c r="AI53" s="2"/>
      <c r="AJ53" s="6"/>
      <c r="AK53" s="54"/>
    </row>
    <row r="54" spans="1:37" ht="20.100000000000001" hidden="1" customHeight="1" x14ac:dyDescent="0.2">
      <c r="A54" s="18"/>
      <c r="B54" s="14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14"/>
      <c r="AA54" s="2"/>
      <c r="AB54" s="2"/>
      <c r="AC54" s="2"/>
      <c r="AD54" s="2"/>
      <c r="AE54" s="2"/>
      <c r="AF54" s="2"/>
      <c r="AG54" s="2"/>
      <c r="AH54" s="2"/>
      <c r="AI54" s="2"/>
      <c r="AJ54" s="6"/>
      <c r="AK54" s="14"/>
    </row>
    <row r="55" spans="1:37" ht="20.100000000000001" hidden="1" customHeight="1" x14ac:dyDescent="0.2">
      <c r="A55" s="18"/>
      <c r="B55" s="14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14"/>
      <c r="AA55" s="2"/>
      <c r="AB55" s="2"/>
      <c r="AC55" s="2"/>
      <c r="AD55" s="2"/>
      <c r="AE55" s="2"/>
      <c r="AF55" s="2"/>
      <c r="AG55" s="2"/>
      <c r="AH55" s="2"/>
      <c r="AI55" s="2"/>
      <c r="AJ55" s="6"/>
      <c r="AK55" s="14"/>
    </row>
    <row r="56" spans="1:37" ht="20.100000000000001" hidden="1" customHeight="1" x14ac:dyDescent="0.2">
      <c r="A56" s="18"/>
      <c r="B56" s="14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14"/>
      <c r="AA56" s="2"/>
      <c r="AB56" s="2"/>
      <c r="AC56" s="2"/>
      <c r="AD56" s="2"/>
      <c r="AE56" s="2"/>
      <c r="AF56" s="2"/>
      <c r="AG56" s="2"/>
      <c r="AH56" s="2"/>
      <c r="AI56" s="2"/>
      <c r="AJ56" s="6"/>
      <c r="AK56" s="14"/>
    </row>
    <row r="57" spans="1:37" ht="20.100000000000001" hidden="1" customHeight="1" x14ac:dyDescent="0.2">
      <c r="A57" s="18"/>
      <c r="B57" s="14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4"/>
      <c r="AA57" s="2"/>
      <c r="AB57" s="2"/>
      <c r="AC57" s="2"/>
      <c r="AD57" s="2"/>
      <c r="AE57" s="2"/>
      <c r="AF57" s="2"/>
      <c r="AG57" s="2"/>
      <c r="AH57" s="2"/>
      <c r="AI57" s="2"/>
      <c r="AJ57" s="6"/>
      <c r="AK57" s="14"/>
    </row>
    <row r="58" spans="1:37" ht="20.100000000000001" hidden="1" customHeight="1" x14ac:dyDescent="0.2">
      <c r="A58" s="18"/>
      <c r="B58" s="14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4"/>
      <c r="AA58" s="2"/>
      <c r="AB58" s="2"/>
      <c r="AC58" s="2"/>
      <c r="AD58" s="2"/>
      <c r="AE58" s="2"/>
      <c r="AF58" s="2"/>
      <c r="AG58" s="2"/>
      <c r="AH58" s="2"/>
      <c r="AI58" s="2"/>
      <c r="AJ58" s="6"/>
      <c r="AK58" s="14"/>
    </row>
    <row r="59" spans="1:37" ht="12" hidden="1" customHeight="1" x14ac:dyDescent="0.2">
      <c r="A59" s="18"/>
      <c r="B59" s="14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14"/>
      <c r="AA59" s="2"/>
      <c r="AB59" s="2"/>
      <c r="AC59" s="2"/>
      <c r="AD59" s="2"/>
      <c r="AE59" s="2"/>
      <c r="AF59" s="2"/>
      <c r="AG59" s="2"/>
      <c r="AH59" s="2"/>
      <c r="AI59" s="2"/>
      <c r="AJ59" s="6"/>
      <c r="AK59" s="14"/>
    </row>
    <row r="60" spans="1:37" ht="20.100000000000001" customHeight="1" x14ac:dyDescent="0.25">
      <c r="A60" s="18"/>
      <c r="B60" s="14"/>
      <c r="C60" s="164" t="s">
        <v>17</v>
      </c>
      <c r="D60" s="26"/>
      <c r="E60" s="26"/>
      <c r="F60" s="26"/>
      <c r="G60" s="121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165"/>
      <c r="X60" s="209"/>
      <c r="Y60" s="209"/>
      <c r="Z60" s="14"/>
      <c r="AA60" s="2"/>
      <c r="AB60" s="2"/>
      <c r="AC60" s="2"/>
      <c r="AD60" s="2"/>
      <c r="AE60" s="2"/>
      <c r="AF60" s="2"/>
      <c r="AG60" s="2"/>
      <c r="AH60" s="2"/>
      <c r="AI60" s="2"/>
      <c r="AJ60" s="6"/>
      <c r="AK60" s="14"/>
    </row>
    <row r="61" spans="1:37" ht="22.5" customHeight="1" x14ac:dyDescent="0.2">
      <c r="A61" s="18"/>
      <c r="B61" s="14"/>
      <c r="C61" s="215" t="s">
        <v>2</v>
      </c>
      <c r="D61" s="215"/>
      <c r="E61" s="215"/>
      <c r="F61" s="215"/>
      <c r="G61" s="215"/>
      <c r="H61" s="215" t="s">
        <v>3</v>
      </c>
      <c r="I61" s="215"/>
      <c r="J61" s="215"/>
      <c r="K61" s="215"/>
      <c r="L61" s="215" t="s">
        <v>4</v>
      </c>
      <c r="M61" s="215"/>
      <c r="N61" s="215"/>
      <c r="O61" s="215" t="s">
        <v>14</v>
      </c>
      <c r="P61" s="215"/>
      <c r="Q61" s="215"/>
      <c r="R61" s="215" t="s">
        <v>5</v>
      </c>
      <c r="S61" s="215"/>
      <c r="T61" s="81" t="s">
        <v>15</v>
      </c>
      <c r="U61" s="216" t="s">
        <v>6</v>
      </c>
      <c r="V61" s="217"/>
      <c r="W61" s="218"/>
      <c r="X61" s="196" t="s">
        <v>18</v>
      </c>
      <c r="Y61" s="196"/>
      <c r="Z61" s="14"/>
      <c r="AA61" s="2"/>
      <c r="AB61" s="2"/>
      <c r="AC61" s="2"/>
      <c r="AD61" s="2"/>
      <c r="AE61" s="2"/>
      <c r="AF61" s="2"/>
      <c r="AG61" s="2"/>
      <c r="AH61" s="2"/>
      <c r="AI61" s="2"/>
      <c r="AJ61" s="6"/>
      <c r="AK61" s="14"/>
    </row>
    <row r="62" spans="1:37" ht="15" customHeight="1" x14ac:dyDescent="0.25">
      <c r="A62" s="18"/>
      <c r="B62" s="23"/>
      <c r="C62" s="233">
        <f>U17</f>
        <v>0</v>
      </c>
      <c r="D62" s="234"/>
      <c r="E62" s="234"/>
      <c r="F62" s="234"/>
      <c r="G62" s="235"/>
      <c r="H62" s="236">
        <v>860100</v>
      </c>
      <c r="I62" s="237"/>
      <c r="J62" s="237"/>
      <c r="K62" s="238"/>
      <c r="L62" s="227"/>
      <c r="M62" s="228"/>
      <c r="N62" s="229"/>
      <c r="O62" s="230"/>
      <c r="P62" s="231"/>
      <c r="Q62" s="232"/>
      <c r="R62" s="225" t="str">
        <f t="shared" ref="R62:R67" si="0">IF(H62&gt;0, "N/A","")</f>
        <v>N/A</v>
      </c>
      <c r="S62" s="226"/>
      <c r="T62" s="110"/>
      <c r="U62" s="219"/>
      <c r="V62" s="220"/>
      <c r="W62" s="221"/>
      <c r="X62" s="197"/>
      <c r="Y62" s="198"/>
      <c r="Z62" s="14"/>
      <c r="AA62" s="2"/>
      <c r="AB62" s="2"/>
      <c r="AC62" s="2"/>
      <c r="AD62" s="2"/>
      <c r="AE62" s="2"/>
      <c r="AF62" s="2"/>
      <c r="AG62" s="2"/>
      <c r="AH62" s="2"/>
      <c r="AI62" s="2"/>
      <c r="AJ62" s="6"/>
      <c r="AK62" s="14"/>
    </row>
    <row r="63" spans="1:37" ht="15" customHeight="1" x14ac:dyDescent="0.25">
      <c r="A63" s="18"/>
      <c r="B63" s="23">
        <f>B62+1</f>
        <v>1</v>
      </c>
      <c r="C63" s="199"/>
      <c r="D63" s="200"/>
      <c r="E63" s="200"/>
      <c r="F63" s="200"/>
      <c r="G63" s="201"/>
      <c r="H63" s="291"/>
      <c r="I63" s="292"/>
      <c r="J63" s="292"/>
      <c r="K63" s="293"/>
      <c r="L63" s="227"/>
      <c r="M63" s="228"/>
      <c r="N63" s="229"/>
      <c r="O63" s="297"/>
      <c r="P63" s="298"/>
      <c r="Q63" s="299"/>
      <c r="R63" s="225" t="str">
        <f t="shared" si="0"/>
        <v/>
      </c>
      <c r="S63" s="226"/>
      <c r="T63" s="110"/>
      <c r="U63" s="219"/>
      <c r="V63" s="220"/>
      <c r="W63" s="221"/>
      <c r="X63" s="197"/>
      <c r="Y63" s="198"/>
      <c r="Z63" s="14"/>
      <c r="AA63" s="2"/>
      <c r="AB63" s="2"/>
      <c r="AC63" s="2"/>
      <c r="AD63" s="2"/>
      <c r="AE63" s="2"/>
      <c r="AF63" s="2"/>
      <c r="AG63" s="2"/>
      <c r="AH63" s="2"/>
      <c r="AI63" s="2"/>
      <c r="AJ63" s="6"/>
      <c r="AK63" s="14"/>
    </row>
    <row r="64" spans="1:37" ht="15" customHeight="1" x14ac:dyDescent="0.25">
      <c r="A64" s="18"/>
      <c r="B64" s="23">
        <f>B63+1</f>
        <v>2</v>
      </c>
      <c r="C64" s="199"/>
      <c r="D64" s="200"/>
      <c r="E64" s="200"/>
      <c r="F64" s="200"/>
      <c r="G64" s="201"/>
      <c r="H64" s="291"/>
      <c r="I64" s="292"/>
      <c r="J64" s="292"/>
      <c r="K64" s="293"/>
      <c r="L64" s="227"/>
      <c r="M64" s="228"/>
      <c r="N64" s="229"/>
      <c r="O64" s="297"/>
      <c r="P64" s="298"/>
      <c r="Q64" s="299"/>
      <c r="R64" s="225" t="str">
        <f t="shared" si="0"/>
        <v/>
      </c>
      <c r="S64" s="226"/>
      <c r="T64" s="110"/>
      <c r="U64" s="219"/>
      <c r="V64" s="220"/>
      <c r="W64" s="221"/>
      <c r="X64" s="197"/>
      <c r="Y64" s="198"/>
      <c r="Z64" s="14"/>
      <c r="AA64" s="2"/>
      <c r="AB64" s="2"/>
      <c r="AC64" s="2"/>
      <c r="AD64" s="2"/>
      <c r="AE64" s="2"/>
      <c r="AF64" s="2"/>
      <c r="AG64" s="2"/>
      <c r="AH64" s="2"/>
      <c r="AI64" s="2"/>
      <c r="AJ64" s="6"/>
      <c r="AK64" s="14"/>
    </row>
    <row r="65" spans="1:37" ht="15" customHeight="1" x14ac:dyDescent="0.25">
      <c r="A65" s="18"/>
      <c r="B65" s="23">
        <f>B64+1</f>
        <v>3</v>
      </c>
      <c r="C65" s="199"/>
      <c r="D65" s="200"/>
      <c r="E65" s="200"/>
      <c r="F65" s="200"/>
      <c r="G65" s="201"/>
      <c r="H65" s="291"/>
      <c r="I65" s="292"/>
      <c r="J65" s="292"/>
      <c r="K65" s="293"/>
      <c r="L65" s="227"/>
      <c r="M65" s="228"/>
      <c r="N65" s="229"/>
      <c r="O65" s="297"/>
      <c r="P65" s="298"/>
      <c r="Q65" s="299"/>
      <c r="R65" s="225" t="str">
        <f t="shared" si="0"/>
        <v/>
      </c>
      <c r="S65" s="226"/>
      <c r="T65" s="110"/>
      <c r="U65" s="219"/>
      <c r="V65" s="220"/>
      <c r="W65" s="221"/>
      <c r="X65" s="197"/>
      <c r="Y65" s="198"/>
      <c r="Z65" s="14"/>
      <c r="AA65" s="2"/>
      <c r="AB65" s="2"/>
      <c r="AC65" s="2"/>
      <c r="AD65" s="2"/>
      <c r="AE65" s="2"/>
      <c r="AF65" s="2"/>
      <c r="AG65" s="2"/>
      <c r="AH65" s="2"/>
      <c r="AI65" s="2"/>
      <c r="AJ65" s="6"/>
      <c r="AK65" s="14"/>
    </row>
    <row r="66" spans="1:37" ht="15" customHeight="1" x14ac:dyDescent="0.25">
      <c r="A66" s="18"/>
      <c r="B66" s="23">
        <f>B65+1</f>
        <v>4</v>
      </c>
      <c r="C66" s="199"/>
      <c r="D66" s="200"/>
      <c r="E66" s="200"/>
      <c r="F66" s="200"/>
      <c r="G66" s="201"/>
      <c r="H66" s="291"/>
      <c r="I66" s="292"/>
      <c r="J66" s="292"/>
      <c r="K66" s="293"/>
      <c r="L66" s="227"/>
      <c r="M66" s="228"/>
      <c r="N66" s="229"/>
      <c r="O66" s="297"/>
      <c r="P66" s="298"/>
      <c r="Q66" s="299"/>
      <c r="R66" s="225" t="str">
        <f t="shared" si="0"/>
        <v/>
      </c>
      <c r="S66" s="226"/>
      <c r="T66" s="110"/>
      <c r="U66" s="219"/>
      <c r="V66" s="220"/>
      <c r="W66" s="221"/>
      <c r="X66" s="197"/>
      <c r="Y66" s="198"/>
      <c r="Z66" s="14"/>
      <c r="AA66" s="2"/>
      <c r="AB66" s="2"/>
      <c r="AC66" s="2"/>
      <c r="AD66" s="2"/>
      <c r="AE66" s="2"/>
      <c r="AF66" s="2"/>
      <c r="AG66" s="2"/>
      <c r="AH66" s="2"/>
      <c r="AI66" s="2"/>
      <c r="AJ66" s="6"/>
      <c r="AK66" s="14"/>
    </row>
    <row r="67" spans="1:37" ht="15" customHeight="1" x14ac:dyDescent="0.25">
      <c r="A67" s="18"/>
      <c r="B67" s="23">
        <f>B66+1</f>
        <v>5</v>
      </c>
      <c r="C67" s="300"/>
      <c r="D67" s="301"/>
      <c r="E67" s="301"/>
      <c r="F67" s="301"/>
      <c r="G67" s="302"/>
      <c r="H67" s="245"/>
      <c r="I67" s="246"/>
      <c r="J67" s="246"/>
      <c r="K67" s="247"/>
      <c r="L67" s="325"/>
      <c r="M67" s="326"/>
      <c r="N67" s="327"/>
      <c r="O67" s="319"/>
      <c r="P67" s="320"/>
      <c r="Q67" s="321"/>
      <c r="R67" s="317" t="str">
        <f t="shared" si="0"/>
        <v/>
      </c>
      <c r="S67" s="318"/>
      <c r="T67" s="111"/>
      <c r="U67" s="322"/>
      <c r="V67" s="323"/>
      <c r="W67" s="324"/>
      <c r="X67" s="303"/>
      <c r="Y67" s="304"/>
      <c r="Z67" s="14"/>
      <c r="AA67" s="2"/>
      <c r="AB67" s="2"/>
      <c r="AC67" s="2"/>
      <c r="AD67" s="2"/>
      <c r="AE67" s="2"/>
      <c r="AF67" s="2"/>
      <c r="AG67" s="2"/>
      <c r="AH67" s="2"/>
      <c r="AI67" s="2"/>
      <c r="AJ67" s="6"/>
      <c r="AK67" s="14"/>
    </row>
    <row r="68" spans="1:37" ht="15" customHeight="1" x14ac:dyDescent="0.25">
      <c r="A68" s="18"/>
      <c r="B68" s="14"/>
      <c r="C68" s="313">
        <f>SUM(C62:C67)</f>
        <v>0</v>
      </c>
      <c r="D68" s="314"/>
      <c r="E68" s="314"/>
      <c r="F68" s="314"/>
      <c r="G68" s="315"/>
      <c r="H68" s="9" t="s">
        <v>16</v>
      </c>
      <c r="I68" s="82"/>
      <c r="J68" s="82"/>
      <c r="K68" s="82"/>
      <c r="L68" s="15"/>
      <c r="M68" s="83"/>
      <c r="N68" s="83"/>
      <c r="O68" s="83"/>
      <c r="P68" s="83"/>
      <c r="Q68" s="82"/>
      <c r="R68" s="82"/>
      <c r="S68" s="82"/>
      <c r="T68" s="82"/>
      <c r="U68" s="15"/>
      <c r="V68" s="15"/>
      <c r="W68" s="15"/>
      <c r="X68" s="15"/>
      <c r="Y68" s="15"/>
      <c r="Z68" s="14"/>
      <c r="AA68" s="2"/>
      <c r="AB68" s="2"/>
      <c r="AC68" s="2"/>
      <c r="AD68" s="2"/>
      <c r="AE68" s="2"/>
      <c r="AF68" s="2"/>
      <c r="AG68" s="2"/>
      <c r="AH68" s="2"/>
      <c r="AI68" s="2"/>
      <c r="AJ68" s="6"/>
      <c r="AK68" s="14"/>
    </row>
    <row r="69" spans="1:37" ht="19.5" customHeight="1" x14ac:dyDescent="0.25">
      <c r="A69" s="18"/>
      <c r="B69" s="15"/>
      <c r="C69" s="83" t="str">
        <f>IF(C68 &lt;&gt; U17, "This Total must equal the Total of Payments from above, please correct before submitting"," ")</f>
        <v xml:space="preserve"> </v>
      </c>
      <c r="D69" s="15"/>
      <c r="E69" s="175" t="str">
        <f>IF(L62&gt;83,"This form is not for Foundation Funds"," ")</f>
        <v xml:space="preserve"> </v>
      </c>
      <c r="F69" s="15"/>
      <c r="G69" s="82"/>
      <c r="H69" s="82"/>
      <c r="I69" s="82"/>
      <c r="J69" s="82"/>
      <c r="K69" s="82"/>
      <c r="L69" s="15"/>
      <c r="M69" s="15"/>
      <c r="N69" s="15"/>
      <c r="O69" s="15"/>
      <c r="P69" s="175" t="str">
        <f>IF(L65&gt;83,"This form is not for Foundation Funds"," ")</f>
        <v xml:space="preserve"> </v>
      </c>
      <c r="Q69" s="82"/>
      <c r="R69" s="82"/>
      <c r="S69" s="82"/>
      <c r="T69" s="82"/>
      <c r="U69" s="15"/>
      <c r="V69" s="15"/>
      <c r="W69" s="15"/>
      <c r="X69" s="15"/>
      <c r="Y69" s="15"/>
      <c r="Z69" s="14"/>
      <c r="AA69" s="2"/>
      <c r="AB69" s="2"/>
      <c r="AC69" s="2"/>
      <c r="AD69" s="2"/>
      <c r="AE69" s="2"/>
      <c r="AF69" s="2"/>
      <c r="AG69" s="2"/>
      <c r="AH69" s="2"/>
      <c r="AI69" s="2"/>
      <c r="AJ69" s="6"/>
      <c r="AK69" s="14"/>
    </row>
    <row r="70" spans="1:37" ht="18" hidden="1" customHeight="1" x14ac:dyDescent="0.25">
      <c r="A70" s="18"/>
      <c r="B70" s="15"/>
      <c r="C70" s="15"/>
      <c r="D70" s="15"/>
      <c r="E70" s="175" t="str">
        <f>IF(L63&gt;83,"This form is not for Foundation Funds"," ")</f>
        <v xml:space="preserve"> </v>
      </c>
      <c r="F70" s="15"/>
      <c r="G70" s="82"/>
      <c r="H70" s="82"/>
      <c r="I70" s="82"/>
      <c r="J70" s="82"/>
      <c r="K70" s="82"/>
      <c r="L70" s="15"/>
      <c r="M70" s="15"/>
      <c r="N70" s="15"/>
      <c r="O70" s="175"/>
      <c r="P70" s="175" t="str">
        <f>IF(L66&gt;83,"This form is not for Foundation Funds"," ")</f>
        <v xml:space="preserve"> </v>
      </c>
      <c r="Q70" s="82"/>
      <c r="R70" s="82"/>
      <c r="S70" s="82"/>
      <c r="T70" s="82"/>
      <c r="U70" s="82"/>
      <c r="V70" s="82"/>
      <c r="W70" s="82"/>
      <c r="X70" s="82"/>
      <c r="Y70" s="82"/>
      <c r="Z70" s="14"/>
      <c r="AA70" s="2"/>
      <c r="AB70" s="2"/>
      <c r="AC70" s="2"/>
      <c r="AD70" s="2"/>
      <c r="AE70" s="2"/>
      <c r="AF70" s="2"/>
      <c r="AG70" s="2"/>
      <c r="AH70" s="2"/>
      <c r="AI70" s="2"/>
      <c r="AJ70" s="6"/>
      <c r="AK70" s="14"/>
    </row>
    <row r="71" spans="1:37" ht="12.6" hidden="1" customHeight="1" x14ac:dyDescent="0.25">
      <c r="A71" s="18"/>
      <c r="B71" s="84"/>
      <c r="C71" s="84"/>
      <c r="D71" s="84"/>
      <c r="E71" s="175" t="str">
        <f>IF(L64&gt;83,"This form is not for Foundation Funds"," ")</f>
        <v xml:space="preserve"> </v>
      </c>
      <c r="F71" s="85"/>
      <c r="G71" s="15"/>
      <c r="H71" s="54"/>
      <c r="I71" s="58"/>
      <c r="J71" s="82"/>
      <c r="K71" s="174"/>
      <c r="L71" s="176"/>
      <c r="M71" s="176"/>
      <c r="N71" s="176"/>
      <c r="O71" s="175"/>
      <c r="P71" s="175" t="str">
        <f>IF(L67&gt;83,"This form is not for Foundation Funds"," ")</f>
        <v xml:space="preserve"> </v>
      </c>
      <c r="Q71" s="15"/>
      <c r="R71" s="82"/>
      <c r="S71" s="82"/>
      <c r="T71" s="82"/>
      <c r="U71" s="82"/>
      <c r="V71" s="82"/>
      <c r="W71" s="82"/>
      <c r="X71" s="82"/>
      <c r="Y71" s="82"/>
      <c r="Z71" s="14"/>
      <c r="AA71" s="2"/>
      <c r="AB71" s="2"/>
      <c r="AC71" s="2"/>
      <c r="AD71" s="2"/>
      <c r="AE71" s="2"/>
      <c r="AF71" s="2"/>
      <c r="AG71" s="2"/>
      <c r="AH71" s="2"/>
      <c r="AI71" s="2"/>
      <c r="AJ71" s="6"/>
      <c r="AK71" s="14"/>
    </row>
    <row r="72" spans="1:37" ht="13.2" hidden="1" x14ac:dyDescent="0.25">
      <c r="A72" s="18"/>
      <c r="B72" s="15"/>
      <c r="C72" s="15"/>
      <c r="D72" s="15"/>
      <c r="E72" s="15"/>
      <c r="F72" s="15"/>
      <c r="G72" s="82"/>
      <c r="H72" s="82"/>
      <c r="I72" s="82"/>
      <c r="J72" s="82"/>
      <c r="K72" s="316"/>
      <c r="L72" s="316"/>
      <c r="M72" s="316"/>
      <c r="N72" s="316"/>
      <c r="O72" s="15"/>
      <c r="P72" s="15"/>
      <c r="Q72" s="82"/>
      <c r="R72" s="82"/>
      <c r="S72" s="82"/>
      <c r="T72" s="82"/>
      <c r="U72" s="82"/>
      <c r="V72" s="82"/>
      <c r="W72" s="82"/>
      <c r="X72" s="82"/>
      <c r="Y72" s="82"/>
      <c r="Z72" s="14"/>
      <c r="AA72" s="2"/>
      <c r="AB72" s="2"/>
      <c r="AC72" s="2"/>
      <c r="AD72" s="2"/>
      <c r="AE72" s="2"/>
      <c r="AF72" s="2"/>
      <c r="AG72" s="2"/>
      <c r="AH72" s="2"/>
      <c r="AI72" s="2"/>
      <c r="AJ72" s="6"/>
      <c r="AK72" s="14"/>
    </row>
    <row r="73" spans="1:37" ht="15.6" hidden="1" x14ac:dyDescent="0.25">
      <c r="A73" s="18"/>
      <c r="B73" s="86"/>
      <c r="C73" s="87"/>
      <c r="D73" s="87"/>
      <c r="E73" s="87"/>
      <c r="F73" s="87"/>
      <c r="G73" s="87"/>
      <c r="H73" s="86"/>
      <c r="I73" s="86"/>
      <c r="J73" s="86"/>
      <c r="K73" s="86"/>
      <c r="L73" s="88"/>
      <c r="M73" s="88"/>
      <c r="N73" s="88"/>
      <c r="O73" s="88"/>
      <c r="P73" s="88"/>
      <c r="Q73" s="87"/>
      <c r="R73" s="87"/>
      <c r="S73" s="89"/>
      <c r="T73" s="87"/>
      <c r="U73" s="87"/>
      <c r="V73" s="89"/>
      <c r="W73" s="89"/>
      <c r="X73" s="82"/>
      <c r="Y73" s="15"/>
      <c r="Z73" s="14"/>
      <c r="AA73" s="2"/>
      <c r="AB73" s="2"/>
      <c r="AC73" s="2"/>
      <c r="AD73" s="2"/>
      <c r="AE73" s="2"/>
      <c r="AF73" s="2"/>
      <c r="AG73" s="2"/>
      <c r="AH73" s="2"/>
      <c r="AI73" s="2"/>
      <c r="AJ73" s="6"/>
      <c r="AK73" s="14"/>
    </row>
    <row r="74" spans="1:37" ht="18" hidden="1" customHeight="1" x14ac:dyDescent="0.25">
      <c r="A74" s="18"/>
      <c r="B74" s="86"/>
      <c r="C74" s="87"/>
      <c r="D74" s="87"/>
      <c r="E74" s="87"/>
      <c r="F74" s="87"/>
      <c r="G74" s="87"/>
      <c r="H74" s="86"/>
      <c r="I74" s="86"/>
      <c r="J74" s="86"/>
      <c r="K74" s="86"/>
      <c r="L74" s="88"/>
      <c r="M74" s="88"/>
      <c r="N74" s="88"/>
      <c r="O74" s="88"/>
      <c r="P74" s="88"/>
      <c r="Q74" s="87"/>
      <c r="R74" s="87"/>
      <c r="S74" s="89"/>
      <c r="T74" s="87"/>
      <c r="U74" s="87"/>
      <c r="V74" s="89"/>
      <c r="W74" s="89"/>
      <c r="X74" s="82"/>
      <c r="Y74" s="15"/>
      <c r="Z74" s="14"/>
      <c r="AA74" s="2"/>
      <c r="AB74" s="2"/>
      <c r="AC74" s="2"/>
      <c r="AD74" s="2"/>
      <c r="AE74" s="2"/>
      <c r="AF74" s="2"/>
      <c r="AG74" s="2"/>
      <c r="AH74" s="2"/>
      <c r="AI74" s="2"/>
      <c r="AJ74" s="6"/>
      <c r="AK74" s="14"/>
    </row>
    <row r="75" spans="1:37" ht="18" hidden="1" customHeight="1" x14ac:dyDescent="0.25">
      <c r="A75" s="18"/>
      <c r="B75" s="86"/>
      <c r="C75" s="87"/>
      <c r="D75" s="87"/>
      <c r="E75" s="87"/>
      <c r="F75" s="87"/>
      <c r="G75" s="87"/>
      <c r="H75" s="86"/>
      <c r="I75" s="86"/>
      <c r="J75" s="86"/>
      <c r="K75" s="86"/>
      <c r="L75" s="88"/>
      <c r="M75" s="88"/>
      <c r="N75" s="88"/>
      <c r="O75" s="88"/>
      <c r="P75" s="88"/>
      <c r="Q75" s="87"/>
      <c r="R75" s="87"/>
      <c r="S75" s="89"/>
      <c r="T75" s="87"/>
      <c r="U75" s="87"/>
      <c r="V75" s="89"/>
      <c r="W75" s="89"/>
      <c r="X75" s="82"/>
      <c r="Y75" s="15"/>
      <c r="Z75" s="14"/>
      <c r="AA75" s="2"/>
      <c r="AB75" s="2"/>
      <c r="AC75" s="2"/>
      <c r="AD75" s="2"/>
      <c r="AE75" s="2"/>
      <c r="AF75" s="2"/>
      <c r="AG75" s="2"/>
      <c r="AH75" s="2"/>
      <c r="AI75" s="2"/>
      <c r="AJ75" s="6"/>
      <c r="AK75" s="14"/>
    </row>
    <row r="76" spans="1:37" ht="18" hidden="1" customHeight="1" x14ac:dyDescent="0.25">
      <c r="A76" s="18"/>
      <c r="B76" s="86"/>
      <c r="C76" s="87"/>
      <c r="D76" s="87"/>
      <c r="E76" s="87"/>
      <c r="F76" s="87"/>
      <c r="G76" s="87"/>
      <c r="H76" s="86"/>
      <c r="I76" s="86"/>
      <c r="J76" s="86"/>
      <c r="K76" s="86"/>
      <c r="L76" s="88"/>
      <c r="M76" s="88"/>
      <c r="N76" s="88"/>
      <c r="O76" s="88"/>
      <c r="P76" s="88"/>
      <c r="Q76" s="87"/>
      <c r="R76" s="87"/>
      <c r="S76" s="89"/>
      <c r="T76" s="87"/>
      <c r="U76" s="87"/>
      <c r="V76" s="89"/>
      <c r="W76" s="89"/>
      <c r="X76" s="82"/>
      <c r="Y76" s="15"/>
      <c r="Z76" s="14"/>
      <c r="AA76" s="2"/>
      <c r="AB76" s="2"/>
      <c r="AC76" s="2"/>
      <c r="AD76" s="2"/>
      <c r="AE76" s="2"/>
      <c r="AF76" s="2"/>
      <c r="AG76" s="2"/>
      <c r="AH76" s="2"/>
      <c r="AI76" s="2"/>
      <c r="AJ76" s="6"/>
      <c r="AK76" s="14"/>
    </row>
    <row r="77" spans="1:37" ht="18" customHeight="1" x14ac:dyDescent="0.25">
      <c r="A77" s="18"/>
      <c r="B77" s="86"/>
      <c r="C77" s="87"/>
      <c r="D77" s="87"/>
      <c r="E77" s="87"/>
      <c r="F77" s="87"/>
      <c r="G77" s="87"/>
      <c r="H77" s="86"/>
      <c r="I77" s="86"/>
      <c r="J77" s="86"/>
      <c r="K77" s="86"/>
      <c r="L77" s="88"/>
      <c r="M77" s="88"/>
      <c r="N77" s="88"/>
      <c r="O77" s="88"/>
      <c r="P77" s="88"/>
      <c r="Q77" s="87"/>
      <c r="R77" s="87"/>
      <c r="S77" s="89"/>
      <c r="T77" s="87"/>
      <c r="U77" s="87"/>
      <c r="V77" s="89"/>
      <c r="W77" s="89"/>
      <c r="X77" s="82"/>
      <c r="Y77" s="15"/>
      <c r="Z77" s="14"/>
      <c r="AA77" s="2"/>
      <c r="AB77" s="2"/>
      <c r="AC77" s="2"/>
      <c r="AD77" s="2"/>
      <c r="AE77" s="2"/>
      <c r="AF77" s="2"/>
      <c r="AG77" s="2"/>
      <c r="AH77" s="2"/>
      <c r="AI77" s="2"/>
      <c r="AJ77" s="6"/>
      <c r="AK77" s="14"/>
    </row>
    <row r="78" spans="1:37" ht="12" customHeight="1" x14ac:dyDescent="0.25">
      <c r="A78" s="18"/>
      <c r="B78" s="190" t="s">
        <v>70</v>
      </c>
      <c r="C78" s="23"/>
      <c r="D78" s="57"/>
      <c r="E78" s="308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10"/>
      <c r="S78" s="89"/>
      <c r="T78" s="87"/>
      <c r="U78" s="87"/>
      <c r="V78" s="89"/>
      <c r="W78" s="89"/>
      <c r="X78" s="82"/>
      <c r="Y78" s="15"/>
      <c r="Z78" s="14"/>
      <c r="AA78" s="2"/>
      <c r="AB78" s="2"/>
      <c r="AC78" s="2"/>
      <c r="AD78" s="2"/>
      <c r="AE78" s="2"/>
      <c r="AF78" s="2"/>
      <c r="AG78" s="2"/>
      <c r="AH78" s="2"/>
      <c r="AI78" s="2"/>
      <c r="AJ78" s="6"/>
      <c r="AK78" s="14"/>
    </row>
    <row r="79" spans="1:37" ht="12" hidden="1" customHeight="1" x14ac:dyDescent="0.25">
      <c r="A79" s="18"/>
      <c r="B79" s="51"/>
      <c r="C79" s="57"/>
      <c r="D79" s="57"/>
      <c r="E79" s="308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10"/>
      <c r="S79" s="89"/>
      <c r="T79" s="87"/>
      <c r="U79" s="87"/>
      <c r="V79" s="89"/>
      <c r="W79" s="89"/>
      <c r="X79" s="82"/>
      <c r="Y79" s="15"/>
      <c r="Z79" s="14"/>
      <c r="AA79" s="2"/>
      <c r="AB79" s="2"/>
      <c r="AC79" s="2"/>
      <c r="AD79" s="2"/>
      <c r="AE79" s="2"/>
      <c r="AF79" s="2"/>
      <c r="AG79" s="2"/>
      <c r="AH79" s="2"/>
      <c r="AI79" s="2"/>
      <c r="AJ79" s="6"/>
      <c r="AK79" s="14"/>
    </row>
    <row r="80" spans="1:37" ht="24.9" hidden="1" customHeight="1" x14ac:dyDescent="0.25">
      <c r="A80" s="18"/>
      <c r="B80" s="15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14"/>
      <c r="AA80" s="2"/>
      <c r="AB80" s="2"/>
      <c r="AC80" s="2"/>
      <c r="AD80" s="2"/>
      <c r="AE80" s="2"/>
      <c r="AF80" s="2"/>
      <c r="AG80" s="2"/>
      <c r="AH80" s="2"/>
      <c r="AI80" s="2"/>
      <c r="AJ80" s="6"/>
      <c r="AK80" s="14"/>
    </row>
    <row r="81" spans="1:37" ht="13.2" x14ac:dyDescent="0.25">
      <c r="A81" s="18"/>
      <c r="B81" s="91" t="s">
        <v>10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54"/>
      <c r="Y81" s="54"/>
      <c r="Z81" s="14"/>
      <c r="AA81" s="2"/>
      <c r="AB81" s="2"/>
      <c r="AC81" s="2"/>
      <c r="AD81" s="2"/>
      <c r="AE81" s="2"/>
      <c r="AF81" s="2"/>
      <c r="AG81" s="2"/>
      <c r="AH81" s="2"/>
      <c r="AI81" s="2"/>
      <c r="AJ81" s="6"/>
      <c r="AK81" s="14"/>
    </row>
    <row r="82" spans="1:37" ht="14.25" customHeight="1" x14ac:dyDescent="0.25">
      <c r="A82" s="18"/>
      <c r="B82" s="93"/>
      <c r="C82" s="94" t="s">
        <v>1</v>
      </c>
      <c r="D82" s="95"/>
      <c r="E82" s="95"/>
      <c r="F82" s="95"/>
      <c r="G82" s="294"/>
      <c r="H82" s="295"/>
      <c r="I82" s="295"/>
      <c r="J82" s="295"/>
      <c r="K82" s="295"/>
      <c r="L82" s="296"/>
      <c r="M82" s="96" t="s">
        <v>7</v>
      </c>
      <c r="N82" s="96"/>
      <c r="O82" s="95"/>
      <c r="P82" s="95"/>
      <c r="Q82" s="96"/>
      <c r="R82" s="95"/>
      <c r="S82" s="95"/>
      <c r="T82" s="95"/>
      <c r="U82" s="95"/>
      <c r="V82" s="97"/>
      <c r="W82" s="113"/>
      <c r="X82" s="90"/>
      <c r="Y82" s="90"/>
      <c r="Z82" s="14"/>
      <c r="AA82" s="2"/>
      <c r="AB82" s="2"/>
      <c r="AC82" s="2"/>
      <c r="AD82" s="2"/>
      <c r="AE82" s="2"/>
      <c r="AF82" s="2"/>
      <c r="AG82" s="2"/>
      <c r="AH82" s="2"/>
      <c r="AI82" s="2"/>
      <c r="AJ82" s="6"/>
      <c r="AK82" s="14"/>
    </row>
    <row r="83" spans="1:37" ht="14.25" customHeight="1" x14ac:dyDescent="0.25">
      <c r="A83" s="18"/>
      <c r="B83" s="15"/>
      <c r="C83" s="98" t="s">
        <v>11</v>
      </c>
      <c r="D83" s="99"/>
      <c r="E83" s="99"/>
      <c r="F83" s="99"/>
      <c r="G83" s="305"/>
      <c r="H83" s="306"/>
      <c r="I83" s="306"/>
      <c r="J83" s="306"/>
      <c r="K83" s="306"/>
      <c r="L83" s="307"/>
      <c r="M83" s="100"/>
      <c r="N83" s="311"/>
      <c r="O83" s="311"/>
      <c r="P83" s="311"/>
      <c r="Q83" s="311"/>
      <c r="R83" s="311"/>
      <c r="S83" s="311"/>
      <c r="T83" s="311"/>
      <c r="U83" s="311"/>
      <c r="V83" s="312"/>
      <c r="W83" s="61"/>
      <c r="X83" s="90"/>
      <c r="Y83" s="90"/>
      <c r="Z83" s="14"/>
      <c r="AA83" s="2"/>
      <c r="AB83" s="2"/>
      <c r="AC83" s="2"/>
      <c r="AD83" s="2"/>
      <c r="AE83" s="2"/>
      <c r="AF83" s="2"/>
      <c r="AG83" s="2"/>
      <c r="AH83" s="2"/>
      <c r="AI83" s="2"/>
      <c r="AJ83" s="6"/>
      <c r="AK83" s="14"/>
    </row>
    <row r="84" spans="1:37" ht="15.6" x14ac:dyDescent="0.25">
      <c r="A84" s="18"/>
      <c r="B84" s="93"/>
      <c r="C84" s="94" t="s">
        <v>9</v>
      </c>
      <c r="D84" s="101"/>
      <c r="E84" s="101"/>
      <c r="F84" s="101"/>
      <c r="G84" s="97"/>
      <c r="H84" s="53"/>
      <c r="I84" s="102" t="s">
        <v>20</v>
      </c>
      <c r="J84" s="243" t="s">
        <v>21</v>
      </c>
      <c r="K84" s="243"/>
      <c r="L84" s="244"/>
      <c r="M84" s="103" t="s">
        <v>8</v>
      </c>
      <c r="N84" s="101"/>
      <c r="O84" s="101"/>
      <c r="P84" s="101"/>
      <c r="Q84" s="103"/>
      <c r="R84" s="101"/>
      <c r="S84" s="101"/>
      <c r="T84" s="101"/>
      <c r="U84" s="95"/>
      <c r="V84" s="97"/>
      <c r="W84" s="61"/>
      <c r="X84" s="90"/>
      <c r="Y84" s="90"/>
      <c r="Z84" s="14"/>
      <c r="AA84" s="2"/>
      <c r="AB84" s="2"/>
      <c r="AC84" s="2"/>
      <c r="AD84" s="2"/>
      <c r="AE84" s="2"/>
      <c r="AF84" s="2"/>
      <c r="AG84" s="2"/>
      <c r="AH84" s="2"/>
      <c r="AI84" s="2"/>
      <c r="AJ84" s="6"/>
      <c r="AK84" s="14"/>
    </row>
    <row r="85" spans="1:37" ht="13.2" x14ac:dyDescent="0.25">
      <c r="A85" s="18"/>
      <c r="B85" s="15"/>
      <c r="C85" s="222"/>
      <c r="D85" s="223"/>
      <c r="E85" s="223"/>
      <c r="F85" s="223"/>
      <c r="G85" s="224"/>
      <c r="H85" s="104"/>
      <c r="I85" s="105" t="s">
        <v>22</v>
      </c>
      <c r="J85" s="241"/>
      <c r="K85" s="241"/>
      <c r="L85" s="242"/>
      <c r="M85" s="100"/>
      <c r="N85" s="239"/>
      <c r="O85" s="239"/>
      <c r="P85" s="239"/>
      <c r="Q85" s="239"/>
      <c r="R85" s="239"/>
      <c r="S85" s="239"/>
      <c r="T85" s="239"/>
      <c r="U85" s="239"/>
      <c r="V85" s="240"/>
      <c r="W85" s="113"/>
      <c r="X85" s="90"/>
      <c r="Y85" s="90"/>
      <c r="Z85" s="14"/>
      <c r="AA85" s="2"/>
      <c r="AB85" s="2"/>
      <c r="AC85" s="2"/>
      <c r="AD85" s="2"/>
      <c r="AE85" s="2"/>
      <c r="AF85" s="2"/>
      <c r="AG85" s="2"/>
      <c r="AH85" s="2"/>
      <c r="AI85" s="2"/>
      <c r="AJ85" s="6"/>
      <c r="AK85" s="14"/>
    </row>
    <row r="86" spans="1:37" ht="9" customHeight="1" x14ac:dyDescent="0.2">
      <c r="A86" s="18"/>
      <c r="B86" s="25"/>
      <c r="C86" s="27"/>
      <c r="D86" s="27"/>
      <c r="E86" s="27"/>
      <c r="F86" s="27"/>
      <c r="G86" s="27"/>
      <c r="H86" s="28"/>
      <c r="I86" s="29"/>
      <c r="J86" s="29"/>
      <c r="K86" s="29"/>
      <c r="L86" s="29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14"/>
      <c r="AA86" s="2"/>
      <c r="AB86" s="2"/>
      <c r="AC86" s="2"/>
      <c r="AD86" s="2"/>
      <c r="AE86" s="2"/>
      <c r="AF86" s="2"/>
      <c r="AG86" s="2"/>
      <c r="AH86" s="2"/>
      <c r="AI86" s="2"/>
      <c r="AJ86" s="6"/>
      <c r="AK86" s="14"/>
    </row>
    <row r="87" spans="1:37" ht="9" customHeight="1" x14ac:dyDescent="0.2">
      <c r="A87" s="18"/>
      <c r="B87" s="25"/>
      <c r="C87" s="25"/>
      <c r="D87" s="25"/>
      <c r="E87" s="25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14"/>
      <c r="AA87" s="2"/>
      <c r="AB87" s="2"/>
      <c r="AC87" s="2"/>
      <c r="AD87" s="2"/>
      <c r="AE87" s="2"/>
      <c r="AF87" s="2"/>
      <c r="AG87" s="2"/>
      <c r="AH87" s="2"/>
      <c r="AI87" s="2"/>
      <c r="AJ87" s="6"/>
      <c r="AK87" s="14"/>
    </row>
    <row r="88" spans="1:37" ht="13.2" x14ac:dyDescent="0.25">
      <c r="A88" s="18"/>
      <c r="B88" s="213" t="s">
        <v>44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"/>
      <c r="AB88" s="2"/>
      <c r="AC88" s="2"/>
      <c r="AD88" s="2"/>
      <c r="AE88" s="2"/>
      <c r="AF88" s="2"/>
      <c r="AG88" s="2"/>
      <c r="AH88" s="2"/>
      <c r="AI88" s="2"/>
      <c r="AJ88" s="6"/>
      <c r="AK88" s="14"/>
    </row>
    <row r="89" spans="1:37" ht="13.2" x14ac:dyDescent="0.25">
      <c r="A89" s="18"/>
      <c r="B89" s="172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2"/>
      <c r="AB89" s="2"/>
      <c r="AC89" s="2"/>
      <c r="AD89" s="2"/>
      <c r="AE89" s="2"/>
      <c r="AF89" s="2"/>
      <c r="AG89" s="2"/>
      <c r="AH89" s="2"/>
      <c r="AI89" s="2"/>
      <c r="AJ89" s="6"/>
      <c r="AK89" s="14"/>
    </row>
    <row r="90" spans="1:37" ht="13.2" x14ac:dyDescent="0.25">
      <c r="A90" s="18"/>
      <c r="B90" s="82"/>
      <c r="C90" s="23"/>
      <c r="D90" s="23"/>
      <c r="E90" s="83" t="s">
        <v>39</v>
      </c>
      <c r="F90" s="173"/>
      <c r="G90" s="173"/>
      <c r="H90" s="173"/>
      <c r="I90" s="173"/>
      <c r="J90" s="173"/>
      <c r="K90" s="167"/>
      <c r="L90" s="168"/>
      <c r="M90" s="168"/>
      <c r="N90" s="168"/>
      <c r="O90" s="168"/>
      <c r="P90" s="168"/>
      <c r="Q90" s="168"/>
      <c r="R90" s="169"/>
      <c r="S90" s="89"/>
      <c r="T90" s="87"/>
      <c r="U90" s="87"/>
      <c r="V90" s="89"/>
      <c r="W90" s="89"/>
      <c r="X90" s="82"/>
      <c r="Y90" s="15"/>
      <c r="Z90" s="14"/>
      <c r="AA90" s="2"/>
      <c r="AB90" s="2"/>
      <c r="AC90" s="2"/>
      <c r="AD90" s="2"/>
      <c r="AE90" s="2"/>
      <c r="AF90" s="2"/>
      <c r="AG90" s="2"/>
      <c r="AH90" s="2"/>
      <c r="AI90" s="2"/>
      <c r="AJ90" s="6"/>
      <c r="AK90" s="14"/>
    </row>
    <row r="91" spans="1:37" ht="13.2" x14ac:dyDescent="0.25">
      <c r="A91" s="18"/>
      <c r="B91" s="82"/>
      <c r="C91" s="23"/>
      <c r="D91" s="23"/>
      <c r="E91" s="83" t="s">
        <v>40</v>
      </c>
      <c r="F91" s="173"/>
      <c r="G91" s="173"/>
      <c r="H91" s="173"/>
      <c r="I91" s="173"/>
      <c r="J91" s="173"/>
      <c r="K91" s="167"/>
      <c r="L91" s="168"/>
      <c r="M91" s="168"/>
      <c r="N91" s="168"/>
      <c r="O91" s="168"/>
      <c r="P91" s="168"/>
      <c r="Q91" s="168"/>
      <c r="R91" s="169"/>
      <c r="S91" s="89"/>
      <c r="T91" s="87"/>
      <c r="U91" s="87"/>
      <c r="V91" s="89"/>
      <c r="W91" s="89"/>
      <c r="X91" s="82"/>
      <c r="Y91" s="15"/>
      <c r="Z91" s="14"/>
      <c r="AA91" s="2"/>
      <c r="AB91" s="2"/>
      <c r="AC91" s="2"/>
      <c r="AD91" s="2"/>
      <c r="AE91" s="2"/>
      <c r="AF91" s="2"/>
      <c r="AG91" s="2"/>
      <c r="AH91" s="2"/>
      <c r="AI91" s="2"/>
      <c r="AJ91" s="6"/>
      <c r="AK91" s="14"/>
    </row>
    <row r="92" spans="1:37" ht="13.2" x14ac:dyDescent="0.25">
      <c r="A92" s="18"/>
      <c r="B92" s="82"/>
      <c r="C92" s="23"/>
      <c r="D92" s="23"/>
      <c r="E92" s="83"/>
      <c r="F92" s="173"/>
      <c r="G92" s="173"/>
      <c r="H92" s="173"/>
      <c r="I92" s="173"/>
      <c r="J92" s="173"/>
      <c r="K92" s="167"/>
      <c r="L92" s="168"/>
      <c r="M92" s="168"/>
      <c r="N92" s="168"/>
      <c r="O92" s="168"/>
      <c r="P92" s="168"/>
      <c r="Q92" s="168"/>
      <c r="R92" s="169"/>
      <c r="S92" s="89"/>
      <c r="T92" s="87"/>
      <c r="U92" s="87"/>
      <c r="V92" s="89"/>
      <c r="W92" s="89"/>
      <c r="X92" s="82"/>
      <c r="Y92" s="15"/>
      <c r="Z92" s="14"/>
      <c r="AA92" s="2"/>
      <c r="AB92" s="2"/>
      <c r="AC92" s="2"/>
      <c r="AD92" s="2"/>
      <c r="AE92" s="2"/>
      <c r="AF92" s="2"/>
      <c r="AG92" s="2"/>
      <c r="AH92" s="2"/>
      <c r="AI92" s="2"/>
      <c r="AJ92" s="6"/>
      <c r="AK92" s="14"/>
    </row>
    <row r="93" spans="1:37" hidden="1" x14ac:dyDescent="0.2">
      <c r="A93" s="1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6"/>
      <c r="AK93" s="2"/>
    </row>
    <row r="94" spans="1:37" hidden="1" x14ac:dyDescent="0.2">
      <c r="A94" s="1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6"/>
      <c r="AK94" s="2"/>
    </row>
    <row r="95" spans="1:37" hidden="1" x14ac:dyDescent="0.2">
      <c r="A95" s="1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6"/>
      <c r="AK95" s="2"/>
    </row>
    <row r="96" spans="1:37" hidden="1" x14ac:dyDescent="0.2">
      <c r="A96" s="1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6"/>
      <c r="AK96" s="2"/>
    </row>
    <row r="97" spans="1:37" hidden="1" x14ac:dyDescent="0.2">
      <c r="A97" s="1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6"/>
      <c r="AK97" s="2"/>
    </row>
    <row r="98" spans="1:37" hidden="1" x14ac:dyDescent="0.2">
      <c r="A98" s="1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6"/>
      <c r="AK98" s="2"/>
    </row>
    <row r="99" spans="1:37" hidden="1" x14ac:dyDescent="0.2">
      <c r="A99" s="1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6"/>
      <c r="AK99" s="2"/>
    </row>
    <row r="100" spans="1:37" hidden="1" x14ac:dyDescent="0.2">
      <c r="A100" s="1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6"/>
      <c r="AK100" s="2"/>
    </row>
    <row r="101" spans="1:37" hidden="1" x14ac:dyDescent="0.2">
      <c r="A101" s="1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6"/>
      <c r="AK101" s="2"/>
    </row>
    <row r="102" spans="1:37" hidden="1" x14ac:dyDescent="0.2">
      <c r="A102" s="1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6"/>
      <c r="AK102" s="2"/>
    </row>
    <row r="103" spans="1:37" hidden="1" x14ac:dyDescent="0.2">
      <c r="A103" s="1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6"/>
      <c r="AK103" s="2"/>
    </row>
    <row r="104" spans="1:37" hidden="1" x14ac:dyDescent="0.2">
      <c r="A104" s="1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6"/>
      <c r="AK104" s="2"/>
    </row>
    <row r="105" spans="1:37" hidden="1" x14ac:dyDescent="0.2">
      <c r="A105" s="1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6"/>
      <c r="AK105" s="2"/>
    </row>
    <row r="106" spans="1:37" hidden="1" x14ac:dyDescent="0.2">
      <c r="A106" s="1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6"/>
      <c r="AK106" s="2"/>
    </row>
    <row r="107" spans="1:37" hidden="1" x14ac:dyDescent="0.2">
      <c r="A107" s="1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6"/>
      <c r="AK107" s="2"/>
    </row>
    <row r="108" spans="1:37" hidden="1" x14ac:dyDescent="0.2">
      <c r="A108" s="1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6"/>
      <c r="AK108" s="2"/>
    </row>
    <row r="109" spans="1:37" hidden="1" x14ac:dyDescent="0.2">
      <c r="A109" s="1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6"/>
      <c r="AK109" s="2"/>
    </row>
    <row r="110" spans="1:37" hidden="1" x14ac:dyDescent="0.2">
      <c r="A110" s="1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6"/>
      <c r="AK110" s="2"/>
    </row>
    <row r="111" spans="1:37" hidden="1" x14ac:dyDescent="0.2">
      <c r="A111" s="1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6"/>
      <c r="AK111" s="2"/>
    </row>
    <row r="112" spans="1:37" hidden="1" x14ac:dyDescent="0.2">
      <c r="A112" s="1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6"/>
      <c r="AK112" s="2"/>
    </row>
    <row r="113" spans="1:37" hidden="1" x14ac:dyDescent="0.2">
      <c r="A113" s="1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6"/>
      <c r="AK113" s="2"/>
    </row>
    <row r="114" spans="1:37" hidden="1" x14ac:dyDescent="0.2">
      <c r="A114" s="1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6"/>
      <c r="AK114" s="2"/>
    </row>
    <row r="115" spans="1:37" hidden="1" x14ac:dyDescent="0.2">
      <c r="A115" s="1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6"/>
      <c r="AK115" s="2"/>
    </row>
    <row r="116" spans="1:37" hidden="1" x14ac:dyDescent="0.2">
      <c r="A116" s="1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6"/>
      <c r="AK116" s="2"/>
    </row>
    <row r="117" spans="1:37" hidden="1" x14ac:dyDescent="0.2">
      <c r="A117" s="1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6"/>
      <c r="AK117" s="2"/>
    </row>
    <row r="118" spans="1:37" hidden="1" x14ac:dyDescent="0.2">
      <c r="A118" s="1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6"/>
      <c r="AK118" s="2"/>
    </row>
    <row r="119" spans="1:37" hidden="1" x14ac:dyDescent="0.2">
      <c r="A119" s="1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6"/>
      <c r="AK119" s="2"/>
    </row>
    <row r="120" spans="1:37" hidden="1" x14ac:dyDescent="0.2">
      <c r="A120" s="1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6"/>
      <c r="AK120" s="2"/>
    </row>
    <row r="121" spans="1:37" hidden="1" x14ac:dyDescent="0.2">
      <c r="A121" s="1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6"/>
      <c r="AK121" s="2"/>
    </row>
    <row r="122" spans="1:37" hidden="1" x14ac:dyDescent="0.2">
      <c r="A122" s="1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6"/>
      <c r="AK122" s="2"/>
    </row>
    <row r="123" spans="1:37" hidden="1" x14ac:dyDescent="0.2">
      <c r="A123" s="1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6"/>
      <c r="AK123" s="2"/>
    </row>
    <row r="124" spans="1:37" hidden="1" x14ac:dyDescent="0.2">
      <c r="A124" s="1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6"/>
      <c r="AK124" s="2"/>
    </row>
    <row r="125" spans="1:37" hidden="1" x14ac:dyDescent="0.2">
      <c r="A125" s="1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6"/>
      <c r="AK125" s="2"/>
    </row>
    <row r="126" spans="1:37" hidden="1" x14ac:dyDescent="0.2">
      <c r="A126" s="1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6"/>
      <c r="AK126" s="2"/>
    </row>
    <row r="127" spans="1:37" hidden="1" x14ac:dyDescent="0.2">
      <c r="A127" s="1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6"/>
      <c r="AK127" s="2"/>
    </row>
    <row r="128" spans="1:37" hidden="1" x14ac:dyDescent="0.2">
      <c r="A128" s="1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6"/>
      <c r="AK128" s="2"/>
    </row>
    <row r="129" spans="1:37" hidden="1" x14ac:dyDescent="0.2">
      <c r="A129" s="1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6"/>
      <c r="AK129" s="2"/>
    </row>
    <row r="130" spans="1:37" hidden="1" x14ac:dyDescent="0.2">
      <c r="A130" s="1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6"/>
      <c r="AK130" s="2"/>
    </row>
    <row r="131" spans="1:37" hidden="1" x14ac:dyDescent="0.2">
      <c r="A131" s="1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6"/>
      <c r="AK131" s="2"/>
    </row>
    <row r="132" spans="1:37" hidden="1" x14ac:dyDescent="0.2">
      <c r="A132" s="1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6"/>
      <c r="AK132" s="2"/>
    </row>
    <row r="133" spans="1:37" hidden="1" x14ac:dyDescent="0.2">
      <c r="A133" s="1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6"/>
      <c r="AK133" s="2"/>
    </row>
    <row r="134" spans="1:37" hidden="1" x14ac:dyDescent="0.2">
      <c r="A134" s="1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6"/>
      <c r="AK134" s="2"/>
    </row>
    <row r="135" spans="1:37" hidden="1" x14ac:dyDescent="0.2">
      <c r="A135" s="1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6"/>
      <c r="AK135" s="2"/>
    </row>
    <row r="136" spans="1:37" hidden="1" x14ac:dyDescent="0.2">
      <c r="A136" s="1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6"/>
      <c r="AK136" s="2"/>
    </row>
    <row r="137" spans="1:37" hidden="1" x14ac:dyDescent="0.2">
      <c r="A137" s="1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6"/>
      <c r="AK137" s="2"/>
    </row>
    <row r="138" spans="1:37" hidden="1" x14ac:dyDescent="0.2">
      <c r="A138" s="1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6"/>
      <c r="AK138" s="2"/>
    </row>
    <row r="139" spans="1:37" hidden="1" x14ac:dyDescent="0.2">
      <c r="A139" s="1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6"/>
      <c r="AK139" s="2"/>
    </row>
    <row r="140" spans="1:37" hidden="1" x14ac:dyDescent="0.2">
      <c r="A140" s="1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6"/>
      <c r="AK140" s="2"/>
    </row>
    <row r="141" spans="1:37" hidden="1" x14ac:dyDescent="0.2">
      <c r="A141" s="1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6"/>
      <c r="AK141" s="2"/>
    </row>
    <row r="142" spans="1:37" hidden="1" x14ac:dyDescent="0.2">
      <c r="A142" s="1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6"/>
      <c r="AK142" s="2"/>
    </row>
    <row r="143" spans="1:37" hidden="1" x14ac:dyDescent="0.2">
      <c r="A143" s="1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6"/>
      <c r="AK143" s="2"/>
    </row>
    <row r="144" spans="1:37" hidden="1" x14ac:dyDescent="0.2">
      <c r="A144" s="1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6"/>
      <c r="AK144" s="2"/>
    </row>
    <row r="145" spans="1:37" hidden="1" x14ac:dyDescent="0.2">
      <c r="A145" s="1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6"/>
      <c r="AK145" s="2"/>
    </row>
    <row r="146" spans="1:37" hidden="1" x14ac:dyDescent="0.2">
      <c r="A146" s="1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6"/>
      <c r="AK146" s="2"/>
    </row>
    <row r="147" spans="1:37" hidden="1" x14ac:dyDescent="0.2">
      <c r="A147" s="1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6"/>
      <c r="AK147" s="2"/>
    </row>
    <row r="148" spans="1:37" hidden="1" x14ac:dyDescent="0.2">
      <c r="A148" s="1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6"/>
      <c r="AK148" s="2"/>
    </row>
    <row r="149" spans="1:37" hidden="1" x14ac:dyDescent="0.2">
      <c r="A149" s="1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6"/>
      <c r="AK149" s="2"/>
    </row>
    <row r="150" spans="1:37" hidden="1" x14ac:dyDescent="0.2">
      <c r="A150" s="1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6"/>
      <c r="AK150" s="2"/>
    </row>
    <row r="151" spans="1:37" hidden="1" x14ac:dyDescent="0.2">
      <c r="A151" s="1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6"/>
      <c r="AK151" s="2"/>
    </row>
    <row r="152" spans="1:37" hidden="1" x14ac:dyDescent="0.2">
      <c r="A152" s="1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6"/>
      <c r="AK152" s="2"/>
    </row>
    <row r="153" spans="1:37" hidden="1" x14ac:dyDescent="0.2">
      <c r="A153" s="1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6"/>
      <c r="AK153" s="2"/>
    </row>
    <row r="154" spans="1:37" hidden="1" x14ac:dyDescent="0.2">
      <c r="A154" s="1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6"/>
      <c r="AK154" s="2"/>
    </row>
    <row r="155" spans="1:37" hidden="1" x14ac:dyDescent="0.2">
      <c r="A155" s="1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6"/>
      <c r="AK155" s="2"/>
    </row>
    <row r="156" spans="1:37" hidden="1" x14ac:dyDescent="0.2">
      <c r="A156" s="1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6"/>
      <c r="AK156" s="2"/>
    </row>
    <row r="157" spans="1:37" hidden="1" x14ac:dyDescent="0.2">
      <c r="A157" s="1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6"/>
      <c r="AK157" s="2"/>
    </row>
    <row r="158" spans="1:37" hidden="1" x14ac:dyDescent="0.2">
      <c r="A158" s="1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6"/>
      <c r="AK158" s="2"/>
    </row>
    <row r="159" spans="1:37" hidden="1" x14ac:dyDescent="0.2">
      <c r="A159" s="1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6"/>
      <c r="AK159" s="2"/>
    </row>
    <row r="160" spans="1:37" hidden="1" x14ac:dyDescent="0.2">
      <c r="A160" s="1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6"/>
      <c r="AK160" s="2"/>
    </row>
    <row r="161" spans="1:37" hidden="1" x14ac:dyDescent="0.2">
      <c r="A161" s="1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6"/>
      <c r="AK161" s="2"/>
    </row>
    <row r="162" spans="1:37" hidden="1" x14ac:dyDescent="0.2">
      <c r="A162" s="1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6"/>
      <c r="AK162" s="2"/>
    </row>
    <row r="163" spans="1:37" hidden="1" x14ac:dyDescent="0.2">
      <c r="A163" s="1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6"/>
      <c r="AK163" s="2"/>
    </row>
    <row r="164" spans="1:37" hidden="1" x14ac:dyDescent="0.2">
      <c r="A164" s="1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6"/>
      <c r="AK164" s="2"/>
    </row>
    <row r="165" spans="1:37" hidden="1" x14ac:dyDescent="0.2">
      <c r="A165" s="1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6"/>
      <c r="AK165" s="2"/>
    </row>
    <row r="166" spans="1:37" hidden="1" x14ac:dyDescent="0.2">
      <c r="A166" s="1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6"/>
      <c r="AK166" s="2"/>
    </row>
    <row r="167" spans="1:37" hidden="1" x14ac:dyDescent="0.2">
      <c r="A167" s="1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6"/>
      <c r="AK167" s="2"/>
    </row>
    <row r="168" spans="1:37" hidden="1" x14ac:dyDescent="0.2">
      <c r="A168" s="1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6"/>
      <c r="AK168" s="2"/>
    </row>
    <row r="169" spans="1:37" hidden="1" x14ac:dyDescent="0.2">
      <c r="A169" s="1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6"/>
      <c r="AK169" s="2"/>
    </row>
    <row r="170" spans="1:37" hidden="1" x14ac:dyDescent="0.2">
      <c r="A170" s="1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6"/>
      <c r="AK170" s="2"/>
    </row>
    <row r="171" spans="1:37" hidden="1" x14ac:dyDescent="0.2">
      <c r="A171" s="1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6"/>
      <c r="AK171" s="2"/>
    </row>
    <row r="172" spans="1:37" hidden="1" x14ac:dyDescent="0.2">
      <c r="A172" s="1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6"/>
      <c r="AK172" s="2"/>
    </row>
    <row r="173" spans="1:37" hidden="1" x14ac:dyDescent="0.2">
      <c r="A173" s="1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6"/>
      <c r="AK173" s="2"/>
    </row>
    <row r="174" spans="1:37" hidden="1" x14ac:dyDescent="0.2">
      <c r="A174" s="1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6"/>
      <c r="AK174" s="2"/>
    </row>
    <row r="175" spans="1:37" hidden="1" x14ac:dyDescent="0.2">
      <c r="A175" s="1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6"/>
      <c r="AK175" s="2"/>
    </row>
    <row r="176" spans="1:37" hidden="1" x14ac:dyDescent="0.2">
      <c r="A176" s="1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6"/>
      <c r="AK176" s="2"/>
    </row>
    <row r="177" spans="1:37" hidden="1" x14ac:dyDescent="0.2">
      <c r="A177" s="1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6"/>
      <c r="AK177" s="2"/>
    </row>
    <row r="178" spans="1:37" hidden="1" x14ac:dyDescent="0.2">
      <c r="A178" s="1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6"/>
      <c r="AK178" s="2"/>
    </row>
    <row r="179" spans="1:37" hidden="1" x14ac:dyDescent="0.2">
      <c r="A179" s="1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6"/>
      <c r="AK179" s="2"/>
    </row>
    <row r="180" spans="1:37" hidden="1" x14ac:dyDescent="0.2">
      <c r="A180" s="1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6"/>
      <c r="AK180" s="2"/>
    </row>
    <row r="181" spans="1:37" hidden="1" x14ac:dyDescent="0.2">
      <c r="A181" s="1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6"/>
      <c r="AK181" s="2"/>
    </row>
    <row r="182" spans="1:37" hidden="1" x14ac:dyDescent="0.2">
      <c r="A182" s="1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6"/>
      <c r="AK182" s="2"/>
    </row>
    <row r="183" spans="1:37" hidden="1" x14ac:dyDescent="0.2">
      <c r="A183" s="1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6"/>
      <c r="AK183" s="2"/>
    </row>
    <row r="184" spans="1:37" hidden="1" x14ac:dyDescent="0.2">
      <c r="A184" s="1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6"/>
      <c r="AK184" s="2"/>
    </row>
    <row r="185" spans="1:37" hidden="1" x14ac:dyDescent="0.2">
      <c r="A185" s="1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6"/>
      <c r="AK185" s="2"/>
    </row>
    <row r="186" spans="1:37" hidden="1" x14ac:dyDescent="0.2">
      <c r="A186" s="1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6"/>
      <c r="AK186" s="2"/>
    </row>
    <row r="187" spans="1:37" hidden="1" x14ac:dyDescent="0.2">
      <c r="A187" s="1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6"/>
      <c r="AK187" s="2"/>
    </row>
    <row r="188" spans="1:37" hidden="1" x14ac:dyDescent="0.2">
      <c r="A188" s="1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6"/>
      <c r="AK188" s="2"/>
    </row>
    <row r="189" spans="1:37" hidden="1" x14ac:dyDescent="0.2">
      <c r="A189" s="1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6"/>
      <c r="AK189" s="2"/>
    </row>
    <row r="190" spans="1:37" hidden="1" x14ac:dyDescent="0.2">
      <c r="A190" s="1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6"/>
      <c r="AK190" s="2"/>
    </row>
    <row r="191" spans="1:37" hidden="1" x14ac:dyDescent="0.2">
      <c r="A191" s="1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6"/>
      <c r="AK191" s="2"/>
    </row>
    <row r="192" spans="1:37" hidden="1" x14ac:dyDescent="0.2">
      <c r="A192" s="1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6"/>
      <c r="AK192" s="2"/>
    </row>
    <row r="193" spans="1:37" hidden="1" x14ac:dyDescent="0.2">
      <c r="A193" s="1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6"/>
      <c r="AK193" s="2"/>
    </row>
    <row r="194" spans="1:37" hidden="1" x14ac:dyDescent="0.2">
      <c r="A194" s="1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6"/>
      <c r="AK194" s="2"/>
    </row>
    <row r="195" spans="1:37" hidden="1" x14ac:dyDescent="0.2">
      <c r="A195" s="1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6"/>
      <c r="AK195" s="2"/>
    </row>
    <row r="196" spans="1:37" hidden="1" x14ac:dyDescent="0.2">
      <c r="A196" s="1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6"/>
      <c r="AK196" s="2"/>
    </row>
    <row r="197" spans="1:37" hidden="1" x14ac:dyDescent="0.2">
      <c r="A197" s="1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6"/>
      <c r="AK197" s="2"/>
    </row>
    <row r="198" spans="1:37" hidden="1" x14ac:dyDescent="0.2">
      <c r="A198" s="1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6"/>
      <c r="AK198" s="2"/>
    </row>
    <row r="199" spans="1:37" hidden="1" x14ac:dyDescent="0.2">
      <c r="A199" s="1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6"/>
      <c r="AK199" s="2"/>
    </row>
    <row r="200" spans="1:37" hidden="1" x14ac:dyDescent="0.2">
      <c r="A200" s="1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6"/>
      <c r="AK200" s="2"/>
    </row>
    <row r="201" spans="1:37" hidden="1" x14ac:dyDescent="0.2">
      <c r="A201" s="1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6"/>
      <c r="AK201" s="2"/>
    </row>
    <row r="202" spans="1:37" hidden="1" x14ac:dyDescent="0.2">
      <c r="A202" s="1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6"/>
      <c r="AK202" s="2"/>
    </row>
    <row r="203" spans="1:37" hidden="1" x14ac:dyDescent="0.2">
      <c r="A203" s="1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6"/>
      <c r="AK203" s="2"/>
    </row>
    <row r="204" spans="1:37" hidden="1" x14ac:dyDescent="0.2">
      <c r="A204" s="1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6"/>
      <c r="AK204" s="2"/>
    </row>
    <row r="205" spans="1:37" hidden="1" x14ac:dyDescent="0.2">
      <c r="A205" s="1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6"/>
      <c r="AK205" s="2"/>
    </row>
    <row r="206" spans="1:37" hidden="1" x14ac:dyDescent="0.2">
      <c r="A206" s="1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6"/>
      <c r="AK206" s="2"/>
    </row>
    <row r="207" spans="1:37" hidden="1" x14ac:dyDescent="0.2">
      <c r="A207" s="1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6"/>
      <c r="AK207" s="2"/>
    </row>
    <row r="208" spans="1:37" hidden="1" x14ac:dyDescent="0.2">
      <c r="A208" s="1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6"/>
      <c r="AK208" s="2"/>
    </row>
    <row r="209" spans="1:37" hidden="1" x14ac:dyDescent="0.2">
      <c r="A209" s="1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6"/>
      <c r="AK209" s="2"/>
    </row>
    <row r="210" spans="1:37" hidden="1" x14ac:dyDescent="0.2">
      <c r="A210" s="1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6"/>
      <c r="AK210" s="2"/>
    </row>
    <row r="211" spans="1:37" hidden="1" x14ac:dyDescent="0.2">
      <c r="A211" s="1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6"/>
      <c r="AK211" s="2"/>
    </row>
    <row r="212" spans="1:37" hidden="1" x14ac:dyDescent="0.2">
      <c r="A212" s="1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6"/>
      <c r="AK212" s="2"/>
    </row>
    <row r="213" spans="1:37" hidden="1" x14ac:dyDescent="0.2">
      <c r="A213" s="1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6"/>
      <c r="AK213" s="2"/>
    </row>
    <row r="214" spans="1:37" hidden="1" x14ac:dyDescent="0.2">
      <c r="A214" s="1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6"/>
      <c r="AK214" s="2"/>
    </row>
    <row r="215" spans="1:37" hidden="1" x14ac:dyDescent="0.2">
      <c r="A215" s="1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6"/>
      <c r="AK215" s="2"/>
    </row>
    <row r="216" spans="1:37" hidden="1" x14ac:dyDescent="0.2">
      <c r="A216" s="1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6"/>
      <c r="AK216" s="2"/>
    </row>
    <row r="217" spans="1:37" hidden="1" x14ac:dyDescent="0.2">
      <c r="A217" s="1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6"/>
      <c r="AK217" s="2"/>
    </row>
    <row r="218" spans="1:37" hidden="1" x14ac:dyDescent="0.2">
      <c r="A218" s="1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6"/>
      <c r="AK218" s="2"/>
    </row>
    <row r="219" spans="1:37" hidden="1" x14ac:dyDescent="0.2">
      <c r="A219" s="1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6"/>
      <c r="AK219" s="2"/>
    </row>
    <row r="220" spans="1:37" hidden="1" x14ac:dyDescent="0.2">
      <c r="A220" s="1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6"/>
      <c r="AK220" s="2"/>
    </row>
    <row r="221" spans="1:37" hidden="1" x14ac:dyDescent="0.2">
      <c r="A221" s="1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6"/>
      <c r="AK221" s="2"/>
    </row>
    <row r="222" spans="1:37" hidden="1" x14ac:dyDescent="0.2">
      <c r="A222" s="1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6"/>
      <c r="AK222" s="2"/>
    </row>
    <row r="223" spans="1:37" hidden="1" x14ac:dyDescent="0.2">
      <c r="A223" s="1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6"/>
      <c r="AK223" s="2"/>
    </row>
    <row r="224" spans="1:37" hidden="1" x14ac:dyDescent="0.2">
      <c r="A224" s="1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6"/>
      <c r="AK224" s="2"/>
    </row>
    <row r="225" spans="1:37" hidden="1" x14ac:dyDescent="0.2">
      <c r="A225" s="1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6"/>
      <c r="AK225" s="2"/>
    </row>
    <row r="226" spans="1:37" hidden="1" x14ac:dyDescent="0.2">
      <c r="A226" s="1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6"/>
      <c r="AK226" s="2"/>
    </row>
    <row r="227" spans="1:37" hidden="1" x14ac:dyDescent="0.2">
      <c r="A227" s="1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6"/>
      <c r="AK227" s="2"/>
    </row>
    <row r="228" spans="1:37" hidden="1" x14ac:dyDescent="0.2">
      <c r="A228" s="1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6"/>
      <c r="AK228" s="2"/>
    </row>
    <row r="229" spans="1:37" hidden="1" x14ac:dyDescent="0.2">
      <c r="A229" s="1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6"/>
      <c r="AK229" s="2"/>
    </row>
    <row r="230" spans="1:37" hidden="1" x14ac:dyDescent="0.2">
      <c r="A230" s="1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6"/>
      <c r="AK230" s="2"/>
    </row>
    <row r="231" spans="1:37" hidden="1" x14ac:dyDescent="0.2">
      <c r="A231" s="1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6"/>
      <c r="AK231" s="2"/>
    </row>
    <row r="232" spans="1:37" hidden="1" x14ac:dyDescent="0.2">
      <c r="A232" s="1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6"/>
      <c r="AK232" s="2"/>
    </row>
    <row r="233" spans="1:37" hidden="1" x14ac:dyDescent="0.2">
      <c r="A233" s="1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6"/>
      <c r="AK233" s="2"/>
    </row>
    <row r="234" spans="1:37" hidden="1" x14ac:dyDescent="0.2">
      <c r="A234" s="1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6"/>
      <c r="AK234" s="2"/>
    </row>
    <row r="235" spans="1:37" hidden="1" x14ac:dyDescent="0.2">
      <c r="A235" s="1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6"/>
      <c r="AK235" s="2"/>
    </row>
    <row r="236" spans="1:37" hidden="1" x14ac:dyDescent="0.2">
      <c r="A236" s="1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6"/>
      <c r="AK236" s="2"/>
    </row>
    <row r="237" spans="1:37" hidden="1" x14ac:dyDescent="0.2">
      <c r="A237" s="1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6"/>
      <c r="AK237" s="2"/>
    </row>
    <row r="238" spans="1:37" hidden="1" x14ac:dyDescent="0.2">
      <c r="A238" s="1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6"/>
      <c r="AK238" s="2"/>
    </row>
    <row r="239" spans="1:37" hidden="1" x14ac:dyDescent="0.2">
      <c r="A239" s="1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6"/>
      <c r="AK239" s="2"/>
    </row>
    <row r="240" spans="1:37" hidden="1" x14ac:dyDescent="0.2">
      <c r="A240" s="1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6"/>
      <c r="AK240" s="2"/>
    </row>
    <row r="241" spans="1:37" hidden="1" x14ac:dyDescent="0.2">
      <c r="A241" s="1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6"/>
      <c r="AK241" s="2"/>
    </row>
    <row r="242" spans="1:37" hidden="1" x14ac:dyDescent="0.2">
      <c r="A242" s="1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6"/>
      <c r="AK242" s="2"/>
    </row>
    <row r="243" spans="1:37" hidden="1" x14ac:dyDescent="0.2">
      <c r="A243" s="1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6"/>
      <c r="AK243" s="2"/>
    </row>
    <row r="244" spans="1:37" hidden="1" x14ac:dyDescent="0.2">
      <c r="A244" s="1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6"/>
      <c r="AK244" s="2"/>
    </row>
    <row r="245" spans="1:37" hidden="1" x14ac:dyDescent="0.2">
      <c r="A245" s="1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6"/>
      <c r="AK245" s="2"/>
    </row>
    <row r="246" spans="1:37" hidden="1" x14ac:dyDescent="0.2">
      <c r="A246" s="1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6"/>
      <c r="AK246" s="2"/>
    </row>
    <row r="247" spans="1:37" hidden="1" x14ac:dyDescent="0.2">
      <c r="A247" s="1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6"/>
      <c r="AK247" s="2"/>
    </row>
    <row r="248" spans="1:37" hidden="1" x14ac:dyDescent="0.2">
      <c r="A248" s="1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6"/>
      <c r="AK248" s="2"/>
    </row>
    <row r="249" spans="1:37" hidden="1" x14ac:dyDescent="0.2">
      <c r="A249" s="1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6"/>
      <c r="AK249" s="2"/>
    </row>
    <row r="250" spans="1:37" hidden="1" x14ac:dyDescent="0.2">
      <c r="A250" s="1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6"/>
      <c r="AK250" s="2"/>
    </row>
    <row r="251" spans="1:37" hidden="1" x14ac:dyDescent="0.2">
      <c r="A251" s="1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6"/>
      <c r="AK251" s="2"/>
    </row>
    <row r="252" spans="1:37" hidden="1" x14ac:dyDescent="0.2">
      <c r="A252" s="1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6"/>
      <c r="AK252" s="2"/>
    </row>
    <row r="253" spans="1:37" hidden="1" x14ac:dyDescent="0.2">
      <c r="A253" s="1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6"/>
      <c r="AK253" s="2"/>
    </row>
    <row r="254" spans="1:37" hidden="1" x14ac:dyDescent="0.2">
      <c r="A254" s="1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6"/>
      <c r="AK254" s="2"/>
    </row>
    <row r="255" spans="1:37" hidden="1" x14ac:dyDescent="0.2">
      <c r="A255" s="1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6"/>
      <c r="AK255" s="2"/>
    </row>
    <row r="256" spans="1:37" hidden="1" x14ac:dyDescent="0.2">
      <c r="A256" s="1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6"/>
      <c r="AK256" s="2"/>
    </row>
    <row r="257" spans="1:37" hidden="1" x14ac:dyDescent="0.2">
      <c r="A257" s="1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6"/>
      <c r="AK257" s="2"/>
    </row>
    <row r="258" spans="1:37" hidden="1" x14ac:dyDescent="0.2">
      <c r="A258" s="1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6"/>
      <c r="AK258" s="2"/>
    </row>
    <row r="259" spans="1:37" hidden="1" x14ac:dyDescent="0.2">
      <c r="A259" s="1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6"/>
      <c r="AK259" s="2"/>
    </row>
    <row r="260" spans="1:37" hidden="1" x14ac:dyDescent="0.2">
      <c r="A260" s="1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6"/>
      <c r="AK260" s="2"/>
    </row>
    <row r="261" spans="1:37" hidden="1" x14ac:dyDescent="0.2">
      <c r="A261" s="1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6"/>
      <c r="AK261" s="2"/>
    </row>
    <row r="262" spans="1:37" hidden="1" x14ac:dyDescent="0.2">
      <c r="A262" s="1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6"/>
      <c r="AK262" s="2"/>
    </row>
    <row r="263" spans="1:37" hidden="1" x14ac:dyDescent="0.2">
      <c r="A263" s="1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6"/>
      <c r="AK263" s="2"/>
    </row>
    <row r="264" spans="1:37" hidden="1" x14ac:dyDescent="0.2">
      <c r="A264" s="1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6"/>
      <c r="AK264" s="2"/>
    </row>
    <row r="265" spans="1:37" hidden="1" x14ac:dyDescent="0.2">
      <c r="A265" s="1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6"/>
      <c r="AK265" s="2"/>
    </row>
    <row r="266" spans="1:37" hidden="1" x14ac:dyDescent="0.2">
      <c r="A266" s="1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6"/>
      <c r="AK266" s="2"/>
    </row>
    <row r="267" spans="1:37" hidden="1" x14ac:dyDescent="0.2">
      <c r="A267" s="1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6"/>
      <c r="AK267" s="2"/>
    </row>
    <row r="268" spans="1:37" hidden="1" x14ac:dyDescent="0.2">
      <c r="A268" s="1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6"/>
      <c r="AK268" s="2"/>
    </row>
    <row r="269" spans="1:37" hidden="1" x14ac:dyDescent="0.2">
      <c r="A269" s="1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6"/>
      <c r="AK269" s="2"/>
    </row>
    <row r="270" spans="1:37" hidden="1" x14ac:dyDescent="0.2">
      <c r="A270" s="1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6"/>
      <c r="AK270" s="2"/>
    </row>
    <row r="271" spans="1:37" hidden="1" x14ac:dyDescent="0.2">
      <c r="A271" s="1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6"/>
      <c r="AK271" s="2"/>
    </row>
    <row r="272" spans="1:37" hidden="1" x14ac:dyDescent="0.2">
      <c r="A272" s="1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6"/>
      <c r="AK272" s="2"/>
    </row>
    <row r="273" spans="1:37" hidden="1" x14ac:dyDescent="0.2">
      <c r="A273" s="1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6"/>
      <c r="AK273" s="2"/>
    </row>
    <row r="274" spans="1:37" hidden="1" x14ac:dyDescent="0.2">
      <c r="A274" s="1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6"/>
      <c r="AK274" s="2"/>
    </row>
    <row r="275" spans="1:37" hidden="1" x14ac:dyDescent="0.2">
      <c r="A275" s="1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6"/>
      <c r="AK275" s="2"/>
    </row>
    <row r="276" spans="1:37" hidden="1" x14ac:dyDescent="0.2">
      <c r="A276" s="1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6"/>
      <c r="AK276" s="2"/>
    </row>
    <row r="277" spans="1:37" hidden="1" x14ac:dyDescent="0.2">
      <c r="A277" s="1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6"/>
      <c r="AK277" s="2"/>
    </row>
    <row r="278" spans="1:37" hidden="1" x14ac:dyDescent="0.2">
      <c r="A278" s="1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6"/>
      <c r="AK278" s="2"/>
    </row>
    <row r="279" spans="1:37" hidden="1" x14ac:dyDescent="0.2">
      <c r="A279" s="1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6"/>
      <c r="AK279" s="2"/>
    </row>
    <row r="280" spans="1:37" hidden="1" x14ac:dyDescent="0.2">
      <c r="A280" s="1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6"/>
      <c r="AK280" s="2"/>
    </row>
    <row r="281" spans="1:37" hidden="1" x14ac:dyDescent="0.2">
      <c r="A281" s="1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6"/>
      <c r="AK281" s="2"/>
    </row>
    <row r="282" spans="1:37" hidden="1" x14ac:dyDescent="0.2">
      <c r="A282" s="1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6"/>
      <c r="AK282" s="2"/>
    </row>
    <row r="283" spans="1:37" hidden="1" x14ac:dyDescent="0.2">
      <c r="A283" s="1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6"/>
      <c r="AK283" s="2"/>
    </row>
    <row r="284" spans="1:37" hidden="1" x14ac:dyDescent="0.2">
      <c r="A284" s="1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6"/>
      <c r="AK284" s="2"/>
    </row>
    <row r="285" spans="1:37" hidden="1" x14ac:dyDescent="0.2">
      <c r="A285" s="1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6"/>
      <c r="AK285" s="2"/>
    </row>
    <row r="286" spans="1:37" hidden="1" x14ac:dyDescent="0.2">
      <c r="A286" s="1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6"/>
      <c r="AK286" s="2"/>
    </row>
    <row r="287" spans="1:37" hidden="1" x14ac:dyDescent="0.2">
      <c r="A287" s="1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6"/>
      <c r="AK287" s="2"/>
    </row>
    <row r="288" spans="1:37" hidden="1" x14ac:dyDescent="0.2">
      <c r="A288" s="1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6"/>
      <c r="AK288" s="2"/>
    </row>
    <row r="289" spans="1:37" hidden="1" x14ac:dyDescent="0.2">
      <c r="A289" s="1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6"/>
      <c r="AK289" s="2"/>
    </row>
    <row r="290" spans="1:37" hidden="1" x14ac:dyDescent="0.2">
      <c r="A290" s="1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6"/>
      <c r="AK290" s="2"/>
    </row>
    <row r="291" spans="1:37" hidden="1" x14ac:dyDescent="0.2">
      <c r="A291" s="1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6"/>
      <c r="AK291" s="2"/>
    </row>
    <row r="292" spans="1:37" hidden="1" x14ac:dyDescent="0.2">
      <c r="A292" s="1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6"/>
      <c r="AK292" s="2"/>
    </row>
    <row r="293" spans="1:37" hidden="1" x14ac:dyDescent="0.2">
      <c r="A293" s="1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6"/>
      <c r="AK293" s="2"/>
    </row>
    <row r="294" spans="1:37" hidden="1" x14ac:dyDescent="0.2">
      <c r="A294" s="1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6"/>
      <c r="AK294" s="2"/>
    </row>
    <row r="295" spans="1:37" hidden="1" x14ac:dyDescent="0.2">
      <c r="A295" s="1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6"/>
      <c r="AK295" s="2"/>
    </row>
    <row r="296" spans="1:37" hidden="1" x14ac:dyDescent="0.2">
      <c r="A296" s="1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6"/>
      <c r="AK296" s="2"/>
    </row>
    <row r="297" spans="1:37" hidden="1" x14ac:dyDescent="0.2">
      <c r="A297" s="1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6"/>
      <c r="AK297" s="2"/>
    </row>
    <row r="298" spans="1:37" hidden="1" x14ac:dyDescent="0.2">
      <c r="A298" s="1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6"/>
      <c r="AK298" s="2"/>
    </row>
    <row r="299" spans="1:37" hidden="1" x14ac:dyDescent="0.2">
      <c r="A299" s="1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6"/>
      <c r="AK299" s="2"/>
    </row>
    <row r="300" spans="1:37" hidden="1" x14ac:dyDescent="0.2">
      <c r="A300" s="1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6"/>
      <c r="AK300" s="2"/>
    </row>
    <row r="301" spans="1:37" hidden="1" x14ac:dyDescent="0.2">
      <c r="A301" s="1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6"/>
      <c r="AK301" s="2"/>
    </row>
    <row r="302" spans="1:37" hidden="1" x14ac:dyDescent="0.2">
      <c r="A302" s="1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6"/>
      <c r="AK302" s="2"/>
    </row>
    <row r="303" spans="1:37" hidden="1" x14ac:dyDescent="0.2">
      <c r="A303" s="1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6"/>
      <c r="AK303" s="2"/>
    </row>
    <row r="304" spans="1:37" hidden="1" x14ac:dyDescent="0.2">
      <c r="A304" s="1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6"/>
      <c r="AK304" s="2"/>
    </row>
    <row r="305" spans="1:37" hidden="1" x14ac:dyDescent="0.2">
      <c r="A305" s="1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6"/>
      <c r="AK305" s="2"/>
    </row>
    <row r="306" spans="1:37" hidden="1" x14ac:dyDescent="0.2">
      <c r="A306" s="1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6"/>
      <c r="AK306" s="2"/>
    </row>
    <row r="307" spans="1:37" hidden="1" x14ac:dyDescent="0.2">
      <c r="A307" s="1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6"/>
      <c r="AK307" s="2"/>
    </row>
    <row r="308" spans="1:37" hidden="1" x14ac:dyDescent="0.2">
      <c r="A308" s="1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6"/>
      <c r="AK308" s="2"/>
    </row>
    <row r="309" spans="1:37" hidden="1" x14ac:dyDescent="0.2">
      <c r="A309" s="1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6"/>
      <c r="AK309" s="2"/>
    </row>
    <row r="310" spans="1:37" hidden="1" x14ac:dyDescent="0.2">
      <c r="A310" s="1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6"/>
      <c r="AK310" s="2"/>
    </row>
    <row r="311" spans="1:37" hidden="1" x14ac:dyDescent="0.2">
      <c r="A311" s="1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6"/>
      <c r="AK311" s="2"/>
    </row>
    <row r="312" spans="1:37" hidden="1" x14ac:dyDescent="0.2">
      <c r="A312" s="1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6"/>
      <c r="AK312" s="2"/>
    </row>
    <row r="313" spans="1:37" hidden="1" x14ac:dyDescent="0.2">
      <c r="A313" s="1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6"/>
      <c r="AK313" s="2"/>
    </row>
    <row r="314" spans="1:37" hidden="1" x14ac:dyDescent="0.2">
      <c r="A314" s="1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6"/>
      <c r="AK314" s="2"/>
    </row>
    <row r="315" spans="1:37" hidden="1" x14ac:dyDescent="0.2">
      <c r="A315" s="1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6"/>
      <c r="AK315" s="2"/>
    </row>
    <row r="316" spans="1:37" hidden="1" x14ac:dyDescent="0.2">
      <c r="A316" s="1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6"/>
      <c r="AK316" s="2"/>
    </row>
    <row r="317" spans="1:37" hidden="1" x14ac:dyDescent="0.2">
      <c r="A317" s="1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6"/>
      <c r="AK317" s="2"/>
    </row>
    <row r="318" spans="1:37" hidden="1" x14ac:dyDescent="0.2">
      <c r="A318" s="1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6"/>
      <c r="AK318" s="2"/>
    </row>
    <row r="319" spans="1:37" hidden="1" x14ac:dyDescent="0.2">
      <c r="A319" s="1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6"/>
      <c r="AK319" s="2"/>
    </row>
    <row r="320" spans="1:37" hidden="1" x14ac:dyDescent="0.2">
      <c r="A320" s="1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6"/>
      <c r="AK320" s="2"/>
    </row>
    <row r="321" spans="1:37" hidden="1" x14ac:dyDescent="0.2">
      <c r="A321" s="1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6"/>
      <c r="AK321" s="2"/>
    </row>
    <row r="322" spans="1:37" hidden="1" x14ac:dyDescent="0.2">
      <c r="A322" s="1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6"/>
      <c r="AK322" s="2"/>
    </row>
    <row r="323" spans="1:37" hidden="1" x14ac:dyDescent="0.2">
      <c r="A323" s="1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6"/>
      <c r="AK323" s="2"/>
    </row>
    <row r="324" spans="1:37" hidden="1" x14ac:dyDescent="0.2">
      <c r="A324" s="1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6"/>
      <c r="AK324" s="2"/>
    </row>
    <row r="325" spans="1:37" hidden="1" x14ac:dyDescent="0.2">
      <c r="A325" s="1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6"/>
      <c r="AK325" s="2"/>
    </row>
    <row r="326" spans="1:37" hidden="1" x14ac:dyDescent="0.2">
      <c r="A326" s="1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6"/>
      <c r="AK326" s="2"/>
    </row>
    <row r="327" spans="1:37" hidden="1" x14ac:dyDescent="0.2">
      <c r="A327" s="1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6"/>
      <c r="AK327" s="2"/>
    </row>
    <row r="328" spans="1:37" hidden="1" x14ac:dyDescent="0.2">
      <c r="A328" s="1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6"/>
      <c r="AK328" s="2"/>
    </row>
    <row r="329" spans="1:37" hidden="1" x14ac:dyDescent="0.2">
      <c r="A329" s="1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6"/>
      <c r="AK329" s="2"/>
    </row>
    <row r="330" spans="1:37" hidden="1" x14ac:dyDescent="0.2">
      <c r="A330" s="1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6"/>
      <c r="AK330" s="2"/>
    </row>
    <row r="331" spans="1:37" hidden="1" x14ac:dyDescent="0.2">
      <c r="A331" s="1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6"/>
      <c r="AK331" s="2"/>
    </row>
    <row r="332" spans="1:37" hidden="1" x14ac:dyDescent="0.2">
      <c r="A332" s="1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6"/>
      <c r="AK332" s="2"/>
    </row>
    <row r="333" spans="1:37" hidden="1" x14ac:dyDescent="0.2">
      <c r="A333" s="1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6"/>
      <c r="AK333" s="2"/>
    </row>
    <row r="334" spans="1:37" hidden="1" x14ac:dyDescent="0.2">
      <c r="A334" s="1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6"/>
      <c r="AK334" s="2"/>
    </row>
    <row r="335" spans="1:37" hidden="1" x14ac:dyDescent="0.2">
      <c r="A335" s="1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6"/>
      <c r="AK335" s="2"/>
    </row>
    <row r="336" spans="1:37" hidden="1" x14ac:dyDescent="0.2">
      <c r="A336" s="1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6"/>
      <c r="AK336" s="2"/>
    </row>
    <row r="337" spans="1:37" hidden="1" x14ac:dyDescent="0.2">
      <c r="A337" s="1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6"/>
      <c r="AK337" s="2"/>
    </row>
    <row r="338" spans="1:37" hidden="1" x14ac:dyDescent="0.2">
      <c r="A338" s="1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6"/>
      <c r="AK338" s="2"/>
    </row>
    <row r="339" spans="1:37" hidden="1" x14ac:dyDescent="0.2">
      <c r="A339" s="1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6"/>
      <c r="AK339" s="2"/>
    </row>
    <row r="340" spans="1:37" hidden="1" x14ac:dyDescent="0.2">
      <c r="A340" s="1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6"/>
      <c r="AK340" s="2"/>
    </row>
    <row r="341" spans="1:37" hidden="1" x14ac:dyDescent="0.2">
      <c r="A341" s="1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6"/>
      <c r="AK341" s="2"/>
    </row>
    <row r="342" spans="1:37" hidden="1" x14ac:dyDescent="0.2">
      <c r="A342" s="1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6"/>
      <c r="AK342" s="2"/>
    </row>
    <row r="343" spans="1:37" hidden="1" x14ac:dyDescent="0.2">
      <c r="A343" s="1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6"/>
      <c r="AK343" s="2"/>
    </row>
    <row r="344" spans="1:37" hidden="1" x14ac:dyDescent="0.2">
      <c r="A344" s="1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6"/>
      <c r="AK344" s="2"/>
    </row>
    <row r="345" spans="1:37" hidden="1" x14ac:dyDescent="0.2">
      <c r="A345" s="1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6"/>
      <c r="AK345" s="2"/>
    </row>
    <row r="346" spans="1:37" hidden="1" x14ac:dyDescent="0.2">
      <c r="A346" s="1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6"/>
      <c r="AK346" s="2"/>
    </row>
    <row r="347" spans="1:37" hidden="1" x14ac:dyDescent="0.2">
      <c r="A347" s="1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6"/>
      <c r="AK347" s="2"/>
    </row>
    <row r="348" spans="1:37" hidden="1" x14ac:dyDescent="0.2">
      <c r="A348" s="1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6"/>
      <c r="AK348" s="2"/>
    </row>
    <row r="349" spans="1:37" hidden="1" x14ac:dyDescent="0.2">
      <c r="A349" s="1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6"/>
      <c r="AK349" s="2"/>
    </row>
    <row r="350" spans="1:37" hidden="1" x14ac:dyDescent="0.2">
      <c r="A350" s="1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6"/>
      <c r="AK350" s="2"/>
    </row>
    <row r="351" spans="1:37" hidden="1" x14ac:dyDescent="0.2">
      <c r="A351" s="1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6"/>
      <c r="AK351" s="2"/>
    </row>
    <row r="352" spans="1:37" hidden="1" x14ac:dyDescent="0.2">
      <c r="A352" s="1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6"/>
      <c r="AK352" s="2"/>
    </row>
    <row r="353" spans="1:37" hidden="1" x14ac:dyDescent="0.2">
      <c r="A353" s="1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6"/>
      <c r="AK353" s="2"/>
    </row>
    <row r="354" spans="1:37" hidden="1" x14ac:dyDescent="0.2">
      <c r="A354" s="1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6"/>
      <c r="AK354" s="2"/>
    </row>
    <row r="355" spans="1:37" hidden="1" x14ac:dyDescent="0.2">
      <c r="A355" s="1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6"/>
      <c r="AK355" s="2"/>
    </row>
    <row r="356" spans="1:37" hidden="1" x14ac:dyDescent="0.2">
      <c r="A356" s="1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6"/>
      <c r="AK356" s="2"/>
    </row>
    <row r="357" spans="1:37" hidden="1" x14ac:dyDescent="0.2">
      <c r="A357" s="1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6"/>
      <c r="AK357" s="2"/>
    </row>
    <row r="358" spans="1:37" hidden="1" x14ac:dyDescent="0.2">
      <c r="A358" s="1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6"/>
      <c r="AK358" s="2"/>
    </row>
    <row r="359" spans="1:37" hidden="1" x14ac:dyDescent="0.2">
      <c r="A359" s="1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6"/>
      <c r="AK359" s="2"/>
    </row>
    <row r="360" spans="1:37" hidden="1" x14ac:dyDescent="0.2">
      <c r="A360" s="1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6"/>
      <c r="AK360" s="2"/>
    </row>
    <row r="361" spans="1:37" hidden="1" x14ac:dyDescent="0.2">
      <c r="A361" s="1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6"/>
      <c r="AK361" s="2"/>
    </row>
    <row r="362" spans="1:37" hidden="1" x14ac:dyDescent="0.2">
      <c r="A362" s="1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6"/>
      <c r="AK362" s="2"/>
    </row>
    <row r="363" spans="1:37" hidden="1" x14ac:dyDescent="0.2">
      <c r="A363" s="1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6"/>
      <c r="AK363" s="2"/>
    </row>
    <row r="364" spans="1:37" hidden="1" x14ac:dyDescent="0.2">
      <c r="A364" s="1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6"/>
      <c r="AK364" s="2"/>
    </row>
    <row r="365" spans="1:37" hidden="1" x14ac:dyDescent="0.2">
      <c r="A365" s="1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6"/>
      <c r="AK365" s="2"/>
    </row>
    <row r="366" spans="1:37" hidden="1" x14ac:dyDescent="0.2">
      <c r="A366" s="1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6"/>
      <c r="AK366" s="2"/>
    </row>
    <row r="367" spans="1:37" hidden="1" x14ac:dyDescent="0.2">
      <c r="A367" s="1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6"/>
      <c r="AK367" s="2"/>
    </row>
    <row r="368" spans="1:37" hidden="1" x14ac:dyDescent="0.2">
      <c r="A368" s="1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6"/>
      <c r="AK368" s="2"/>
    </row>
    <row r="369" spans="1:37" hidden="1" x14ac:dyDescent="0.2">
      <c r="A369" s="1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6"/>
      <c r="AK369" s="2"/>
    </row>
    <row r="370" spans="1:37" hidden="1" x14ac:dyDescent="0.2">
      <c r="A370" s="1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6"/>
      <c r="AK370" s="2"/>
    </row>
    <row r="371" spans="1:37" hidden="1" x14ac:dyDescent="0.2">
      <c r="A371" s="1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6"/>
      <c r="AK371" s="2"/>
    </row>
    <row r="372" spans="1:37" hidden="1" x14ac:dyDescent="0.2">
      <c r="A372" s="1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6"/>
      <c r="AK372" s="2"/>
    </row>
    <row r="373" spans="1:37" hidden="1" x14ac:dyDescent="0.2">
      <c r="A373" s="1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6"/>
      <c r="AK373" s="2"/>
    </row>
    <row r="374" spans="1:37" hidden="1" x14ac:dyDescent="0.2">
      <c r="A374" s="1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6"/>
      <c r="AK374" s="2"/>
    </row>
    <row r="375" spans="1:37" hidden="1" x14ac:dyDescent="0.2">
      <c r="A375" s="1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6"/>
      <c r="AK375" s="2"/>
    </row>
    <row r="376" spans="1:37" hidden="1" x14ac:dyDescent="0.2">
      <c r="A376" s="1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6"/>
      <c r="AK376" s="2"/>
    </row>
    <row r="377" spans="1:37" hidden="1" x14ac:dyDescent="0.2">
      <c r="A377" s="1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6"/>
      <c r="AK377" s="2"/>
    </row>
    <row r="378" spans="1:37" hidden="1" x14ac:dyDescent="0.2">
      <c r="A378" s="1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6"/>
      <c r="AK378" s="2"/>
    </row>
    <row r="379" spans="1:37" hidden="1" x14ac:dyDescent="0.2">
      <c r="A379" s="1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6"/>
      <c r="AK379" s="2"/>
    </row>
    <row r="380" spans="1:37" hidden="1" x14ac:dyDescent="0.2">
      <c r="A380" s="1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6"/>
      <c r="AK380" s="2"/>
    </row>
    <row r="381" spans="1:37" hidden="1" x14ac:dyDescent="0.2">
      <c r="A381" s="1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6"/>
      <c r="AK381" s="2"/>
    </row>
    <row r="382" spans="1:37" hidden="1" x14ac:dyDescent="0.2">
      <c r="A382" s="1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6"/>
      <c r="AK382" s="2"/>
    </row>
    <row r="383" spans="1:37" hidden="1" x14ac:dyDescent="0.2">
      <c r="A383" s="1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6"/>
      <c r="AK383" s="2"/>
    </row>
    <row r="384" spans="1:37" hidden="1" x14ac:dyDescent="0.2">
      <c r="A384" s="1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6"/>
      <c r="AK384" s="2"/>
    </row>
    <row r="385" spans="1:37" hidden="1" x14ac:dyDescent="0.2">
      <c r="A385" s="1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6"/>
      <c r="AK385" s="2"/>
    </row>
    <row r="386" spans="1:37" hidden="1" x14ac:dyDescent="0.2">
      <c r="A386" s="1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6"/>
      <c r="AK386" s="2"/>
    </row>
    <row r="387" spans="1:37" hidden="1" x14ac:dyDescent="0.2">
      <c r="A387" s="1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6"/>
      <c r="AK387" s="2"/>
    </row>
    <row r="388" spans="1:37" hidden="1" x14ac:dyDescent="0.2">
      <c r="A388" s="1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6"/>
      <c r="AK388" s="2"/>
    </row>
    <row r="389" spans="1:37" hidden="1" x14ac:dyDescent="0.2">
      <c r="A389" s="1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6"/>
      <c r="AK389" s="2"/>
    </row>
    <row r="390" spans="1:37" hidden="1" x14ac:dyDescent="0.2">
      <c r="A390" s="1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6"/>
      <c r="AK390" s="2"/>
    </row>
    <row r="391" spans="1:37" hidden="1" x14ac:dyDescent="0.2">
      <c r="A391" s="1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6"/>
      <c r="AK391" s="2"/>
    </row>
    <row r="392" spans="1:37" hidden="1" x14ac:dyDescent="0.2">
      <c r="A392" s="1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6"/>
      <c r="AK392" s="2"/>
    </row>
    <row r="393" spans="1:37" hidden="1" x14ac:dyDescent="0.2">
      <c r="A393" s="1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6"/>
      <c r="AK393" s="2"/>
    </row>
    <row r="394" spans="1:37" hidden="1" x14ac:dyDescent="0.2">
      <c r="A394" s="1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6"/>
      <c r="AK394" s="2"/>
    </row>
    <row r="395" spans="1:37" hidden="1" x14ac:dyDescent="0.2">
      <c r="A395" s="1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6"/>
      <c r="AK395" s="2"/>
    </row>
    <row r="396" spans="1:37" hidden="1" x14ac:dyDescent="0.2">
      <c r="A396" s="1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6"/>
      <c r="AK396" s="2"/>
    </row>
    <row r="397" spans="1:37" hidden="1" x14ac:dyDescent="0.2">
      <c r="A397" s="1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6"/>
      <c r="AK397" s="2"/>
    </row>
    <row r="398" spans="1:37" hidden="1" x14ac:dyDescent="0.2">
      <c r="A398" s="1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6"/>
      <c r="AK398" s="2"/>
    </row>
    <row r="399" spans="1:37" hidden="1" x14ac:dyDescent="0.2">
      <c r="A399" s="1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6"/>
      <c r="AK399" s="2"/>
    </row>
    <row r="400" spans="1:37" hidden="1" x14ac:dyDescent="0.2">
      <c r="A400" s="1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6"/>
      <c r="AK400" s="2"/>
    </row>
    <row r="401" spans="1:37" hidden="1" x14ac:dyDescent="0.2">
      <c r="A401" s="1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6"/>
      <c r="AK401" s="2"/>
    </row>
    <row r="402" spans="1:37" hidden="1" x14ac:dyDescent="0.2">
      <c r="A402" s="1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6"/>
      <c r="AK402" s="2"/>
    </row>
    <row r="403" spans="1:37" hidden="1" x14ac:dyDescent="0.2">
      <c r="A403" s="1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6"/>
      <c r="AK403" s="2"/>
    </row>
    <row r="404" spans="1:37" hidden="1" x14ac:dyDescent="0.2">
      <c r="A404" s="1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6"/>
      <c r="AK404" s="2"/>
    </row>
    <row r="405" spans="1:37" hidden="1" x14ac:dyDescent="0.2">
      <c r="A405" s="1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6"/>
      <c r="AK405" s="2"/>
    </row>
    <row r="406" spans="1:37" hidden="1" x14ac:dyDescent="0.2">
      <c r="A406" s="1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6"/>
      <c r="AK406" s="2"/>
    </row>
    <row r="407" spans="1:37" hidden="1" x14ac:dyDescent="0.2">
      <c r="A407" s="1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6"/>
      <c r="AK407" s="2"/>
    </row>
    <row r="408" spans="1:37" hidden="1" x14ac:dyDescent="0.2">
      <c r="A408" s="1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6"/>
      <c r="AK408" s="2"/>
    </row>
    <row r="409" spans="1:37" hidden="1" x14ac:dyDescent="0.2">
      <c r="A409" s="1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6"/>
      <c r="AK409" s="2"/>
    </row>
    <row r="410" spans="1:37" hidden="1" x14ac:dyDescent="0.2">
      <c r="A410" s="1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6"/>
      <c r="AK410" s="2"/>
    </row>
    <row r="411" spans="1:37" hidden="1" x14ac:dyDescent="0.2">
      <c r="A411" s="1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6"/>
      <c r="AK411" s="2"/>
    </row>
    <row r="412" spans="1:37" hidden="1" x14ac:dyDescent="0.2">
      <c r="A412" s="1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6"/>
      <c r="AK412" s="2"/>
    </row>
    <row r="413" spans="1:37" hidden="1" x14ac:dyDescent="0.2">
      <c r="A413" s="1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6"/>
      <c r="AK413" s="2"/>
    </row>
    <row r="414" spans="1:37" hidden="1" x14ac:dyDescent="0.2">
      <c r="A414" s="1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6"/>
      <c r="AK414" s="2"/>
    </row>
    <row r="415" spans="1:37" hidden="1" x14ac:dyDescent="0.2">
      <c r="A415" s="1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6"/>
      <c r="AK415" s="2"/>
    </row>
    <row r="416" spans="1:37" hidden="1" x14ac:dyDescent="0.2">
      <c r="A416" s="1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6"/>
      <c r="AK416" s="2"/>
    </row>
    <row r="417" spans="1:37" hidden="1" x14ac:dyDescent="0.2">
      <c r="A417" s="1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6"/>
      <c r="AK417" s="2"/>
    </row>
    <row r="418" spans="1:37" hidden="1" x14ac:dyDescent="0.2">
      <c r="A418" s="1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6"/>
      <c r="AK418" s="2"/>
    </row>
    <row r="419" spans="1:37" hidden="1" x14ac:dyDescent="0.2">
      <c r="A419" s="1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6"/>
      <c r="AK419" s="2"/>
    </row>
    <row r="420" spans="1:37" hidden="1" x14ac:dyDescent="0.2">
      <c r="A420" s="1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6"/>
      <c r="AK420" s="2"/>
    </row>
    <row r="421" spans="1:37" hidden="1" x14ac:dyDescent="0.2">
      <c r="A421" s="1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6"/>
      <c r="AK421" s="2"/>
    </row>
    <row r="422" spans="1:37" hidden="1" x14ac:dyDescent="0.2">
      <c r="A422" s="1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6"/>
      <c r="AK422" s="2"/>
    </row>
    <row r="423" spans="1:37" hidden="1" x14ac:dyDescent="0.2">
      <c r="A423" s="1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6"/>
      <c r="AK423" s="2"/>
    </row>
    <row r="424" spans="1:37" hidden="1" x14ac:dyDescent="0.2">
      <c r="A424" s="1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6"/>
      <c r="AK424" s="2"/>
    </row>
    <row r="425" spans="1:37" hidden="1" x14ac:dyDescent="0.2">
      <c r="A425" s="1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6"/>
      <c r="AK425" s="2"/>
    </row>
    <row r="426" spans="1:37" hidden="1" x14ac:dyDescent="0.2">
      <c r="A426" s="1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6"/>
      <c r="AK426" s="2"/>
    </row>
    <row r="427" spans="1:37" hidden="1" x14ac:dyDescent="0.2">
      <c r="A427" s="1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6"/>
      <c r="AK427" s="2"/>
    </row>
    <row r="428" spans="1:37" hidden="1" x14ac:dyDescent="0.2">
      <c r="A428" s="1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6"/>
      <c r="AK428" s="2"/>
    </row>
    <row r="429" spans="1:37" hidden="1" x14ac:dyDescent="0.2">
      <c r="A429" s="1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6"/>
      <c r="AK429" s="2"/>
    </row>
    <row r="430" spans="1:37" hidden="1" x14ac:dyDescent="0.2">
      <c r="A430" s="1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6"/>
      <c r="AK430" s="2"/>
    </row>
    <row r="431" spans="1:37" hidden="1" x14ac:dyDescent="0.2">
      <c r="A431" s="1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6"/>
      <c r="AK431" s="2"/>
    </row>
    <row r="432" spans="1:37" hidden="1" x14ac:dyDescent="0.2">
      <c r="A432" s="1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6"/>
      <c r="AK432" s="2"/>
    </row>
    <row r="433" spans="1:37" hidden="1" x14ac:dyDescent="0.2">
      <c r="A433" s="1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6"/>
      <c r="AK433" s="2"/>
    </row>
    <row r="434" spans="1:37" hidden="1" x14ac:dyDescent="0.2">
      <c r="A434" s="1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6"/>
      <c r="AK434" s="2"/>
    </row>
    <row r="435" spans="1:37" hidden="1" x14ac:dyDescent="0.2">
      <c r="A435" s="1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6"/>
      <c r="AK435" s="2"/>
    </row>
    <row r="436" spans="1:37" hidden="1" x14ac:dyDescent="0.2">
      <c r="A436" s="1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6"/>
      <c r="AK436" s="2"/>
    </row>
    <row r="437" spans="1:37" hidden="1" x14ac:dyDescent="0.2">
      <c r="A437" s="1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6"/>
      <c r="AK437" s="2"/>
    </row>
    <row r="438" spans="1:37" hidden="1" x14ac:dyDescent="0.2">
      <c r="A438" s="1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6"/>
      <c r="AK438" s="2"/>
    </row>
    <row r="439" spans="1:37" hidden="1" x14ac:dyDescent="0.2">
      <c r="A439" s="1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6"/>
      <c r="AK439" s="2"/>
    </row>
    <row r="440" spans="1:37" hidden="1" x14ac:dyDescent="0.2">
      <c r="A440" s="1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6"/>
      <c r="AK440" s="2"/>
    </row>
    <row r="441" spans="1:37" hidden="1" x14ac:dyDescent="0.2">
      <c r="A441" s="1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6"/>
      <c r="AK441" s="2"/>
    </row>
    <row r="442" spans="1:37" hidden="1" x14ac:dyDescent="0.2">
      <c r="A442" s="1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6"/>
      <c r="AK442" s="2"/>
    </row>
    <row r="443" spans="1:37" hidden="1" x14ac:dyDescent="0.2">
      <c r="A443" s="1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6"/>
      <c r="AK443" s="2"/>
    </row>
    <row r="444" spans="1:37" hidden="1" x14ac:dyDescent="0.2">
      <c r="A444" s="1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6"/>
      <c r="AK444" s="2"/>
    </row>
    <row r="445" spans="1:37" hidden="1" x14ac:dyDescent="0.2">
      <c r="A445" s="1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6"/>
      <c r="AK445" s="2"/>
    </row>
    <row r="446" spans="1:37" hidden="1" x14ac:dyDescent="0.2">
      <c r="A446" s="1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6"/>
      <c r="AK446" s="2"/>
    </row>
    <row r="447" spans="1:37" hidden="1" x14ac:dyDescent="0.2">
      <c r="A447" s="1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6"/>
      <c r="AK447" s="2"/>
    </row>
    <row r="448" spans="1:37" hidden="1" x14ac:dyDescent="0.2">
      <c r="A448" s="1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6"/>
      <c r="AK448" s="2"/>
    </row>
    <row r="449" spans="1:37" hidden="1" x14ac:dyDescent="0.2">
      <c r="A449" s="1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6"/>
      <c r="AK449" s="2"/>
    </row>
    <row r="450" spans="1:37" hidden="1" x14ac:dyDescent="0.2">
      <c r="A450" s="1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6"/>
      <c r="AK450" s="2"/>
    </row>
    <row r="451" spans="1:37" hidden="1" x14ac:dyDescent="0.2">
      <c r="A451" s="1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6"/>
      <c r="AK451" s="2"/>
    </row>
    <row r="452" spans="1:37" hidden="1" x14ac:dyDescent="0.2">
      <c r="A452" s="1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6"/>
      <c r="AK452" s="2"/>
    </row>
    <row r="453" spans="1:37" hidden="1" x14ac:dyDescent="0.2">
      <c r="A453" s="1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6"/>
      <c r="AK453" s="2"/>
    </row>
    <row r="454" spans="1:37" hidden="1" x14ac:dyDescent="0.2">
      <c r="A454" s="1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6"/>
      <c r="AK454" s="2"/>
    </row>
    <row r="455" spans="1:37" hidden="1" x14ac:dyDescent="0.2">
      <c r="A455" s="1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6"/>
      <c r="AK455" s="2"/>
    </row>
    <row r="456" spans="1:37" hidden="1" x14ac:dyDescent="0.2">
      <c r="A456" s="1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6"/>
      <c r="AK456" s="2"/>
    </row>
    <row r="457" spans="1:37" hidden="1" x14ac:dyDescent="0.2">
      <c r="A457" s="1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6"/>
      <c r="AK457" s="2"/>
    </row>
    <row r="458" spans="1:37" hidden="1" x14ac:dyDescent="0.2">
      <c r="A458" s="1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6"/>
      <c r="AK458" s="2"/>
    </row>
    <row r="459" spans="1:37" hidden="1" x14ac:dyDescent="0.2">
      <c r="A459" s="1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6"/>
      <c r="AK459" s="2"/>
    </row>
    <row r="460" spans="1:37" hidden="1" x14ac:dyDescent="0.2">
      <c r="A460" s="1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6"/>
      <c r="AK460" s="2"/>
    </row>
    <row r="461" spans="1:37" hidden="1" x14ac:dyDescent="0.2">
      <c r="A461" s="1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6"/>
      <c r="AK461" s="2"/>
    </row>
    <row r="462" spans="1:37" hidden="1" x14ac:dyDescent="0.2">
      <c r="A462" s="1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6"/>
      <c r="AK462" s="2"/>
    </row>
    <row r="463" spans="1:37" hidden="1" x14ac:dyDescent="0.2">
      <c r="A463" s="1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6"/>
      <c r="AK463" s="2"/>
    </row>
    <row r="464" spans="1:37" hidden="1" x14ac:dyDescent="0.2">
      <c r="A464" s="1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6"/>
      <c r="AK464" s="2"/>
    </row>
    <row r="465" spans="1:37" hidden="1" x14ac:dyDescent="0.2">
      <c r="A465" s="1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6"/>
      <c r="AK465" s="2"/>
    </row>
    <row r="466" spans="1:37" hidden="1" x14ac:dyDescent="0.2">
      <c r="A466" s="1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6"/>
      <c r="AK466" s="2"/>
    </row>
    <row r="467" spans="1:37" hidden="1" x14ac:dyDescent="0.2">
      <c r="A467" s="1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6"/>
      <c r="AK467" s="2"/>
    </row>
    <row r="468" spans="1:37" hidden="1" x14ac:dyDescent="0.2">
      <c r="A468" s="1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6"/>
      <c r="AK468" s="2"/>
    </row>
    <row r="469" spans="1:37" hidden="1" x14ac:dyDescent="0.2">
      <c r="A469" s="1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6"/>
      <c r="AK469" s="2"/>
    </row>
    <row r="470" spans="1:37" hidden="1" x14ac:dyDescent="0.2">
      <c r="A470" s="1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6"/>
      <c r="AK470" s="2"/>
    </row>
    <row r="471" spans="1:37" hidden="1" x14ac:dyDescent="0.2">
      <c r="A471" s="1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6"/>
      <c r="AK471" s="2"/>
    </row>
    <row r="472" spans="1:37" hidden="1" x14ac:dyDescent="0.2">
      <c r="A472" s="1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6"/>
      <c r="AK472" s="2"/>
    </row>
    <row r="473" spans="1:37" hidden="1" x14ac:dyDescent="0.2">
      <c r="A473" s="1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6"/>
      <c r="AK473" s="2"/>
    </row>
    <row r="474" spans="1:37" hidden="1" x14ac:dyDescent="0.2">
      <c r="A474" s="1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6"/>
      <c r="AK474" s="2"/>
    </row>
    <row r="475" spans="1:37" hidden="1" x14ac:dyDescent="0.2">
      <c r="A475" s="1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6"/>
      <c r="AK475" s="2"/>
    </row>
    <row r="476" spans="1:37" hidden="1" x14ac:dyDescent="0.2">
      <c r="A476" s="1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6"/>
      <c r="AK476" s="2"/>
    </row>
    <row r="477" spans="1:37" hidden="1" x14ac:dyDescent="0.2">
      <c r="A477" s="1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6"/>
      <c r="AK477" s="2"/>
    </row>
    <row r="478" spans="1:37" hidden="1" x14ac:dyDescent="0.2">
      <c r="A478" s="1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6"/>
      <c r="AK478" s="2"/>
    </row>
    <row r="479" spans="1:37" hidden="1" x14ac:dyDescent="0.2">
      <c r="A479" s="1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6"/>
      <c r="AK479" s="2"/>
    </row>
    <row r="480" spans="1:37" hidden="1" x14ac:dyDescent="0.2">
      <c r="A480" s="1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6"/>
      <c r="AK480" s="2"/>
    </row>
    <row r="481" spans="1:37" hidden="1" x14ac:dyDescent="0.2">
      <c r="A481" s="1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6"/>
      <c r="AK481" s="2"/>
    </row>
    <row r="482" spans="1:37" hidden="1" x14ac:dyDescent="0.2">
      <c r="A482" s="1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6"/>
      <c r="AK482" s="2"/>
    </row>
    <row r="483" spans="1:37" hidden="1" x14ac:dyDescent="0.2">
      <c r="A483" s="1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6"/>
      <c r="AK483" s="2"/>
    </row>
    <row r="484" spans="1:37" hidden="1" x14ac:dyDescent="0.2">
      <c r="A484" s="1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6"/>
      <c r="AK484" s="2"/>
    </row>
    <row r="485" spans="1:37" hidden="1" x14ac:dyDescent="0.2">
      <c r="A485" s="1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6"/>
      <c r="AK485" s="2"/>
    </row>
    <row r="486" spans="1:37" hidden="1" x14ac:dyDescent="0.2">
      <c r="A486" s="1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6"/>
      <c r="AK486" s="2"/>
    </row>
    <row r="487" spans="1:37" hidden="1" x14ac:dyDescent="0.2">
      <c r="A487" s="1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6"/>
      <c r="AK487" s="2"/>
    </row>
    <row r="488" spans="1:37" hidden="1" x14ac:dyDescent="0.2">
      <c r="A488" s="1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6"/>
      <c r="AK488" s="2"/>
    </row>
    <row r="489" spans="1:37" hidden="1" x14ac:dyDescent="0.2">
      <c r="A489" s="1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6"/>
      <c r="AK489" s="2"/>
    </row>
    <row r="490" spans="1:37" hidden="1" x14ac:dyDescent="0.2">
      <c r="A490" s="1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6"/>
      <c r="AK490" s="2"/>
    </row>
    <row r="491" spans="1:37" hidden="1" x14ac:dyDescent="0.2">
      <c r="A491" s="1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6"/>
      <c r="AK491" s="2"/>
    </row>
    <row r="492" spans="1:37" hidden="1" x14ac:dyDescent="0.2">
      <c r="A492" s="1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6"/>
      <c r="AK492" s="2"/>
    </row>
    <row r="493" spans="1:37" hidden="1" x14ac:dyDescent="0.2">
      <c r="A493" s="1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6"/>
      <c r="AK493" s="2"/>
    </row>
    <row r="494" spans="1:37" hidden="1" x14ac:dyDescent="0.2">
      <c r="A494" s="1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6"/>
      <c r="AK494" s="2"/>
    </row>
    <row r="495" spans="1:37" hidden="1" x14ac:dyDescent="0.2">
      <c r="A495" s="1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6"/>
      <c r="AK495" s="2"/>
    </row>
    <row r="496" spans="1:37" hidden="1" x14ac:dyDescent="0.2">
      <c r="A496" s="1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6"/>
      <c r="AK496" s="2"/>
    </row>
    <row r="497" spans="1:37" hidden="1" x14ac:dyDescent="0.2">
      <c r="A497" s="1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6"/>
      <c r="AK497" s="2"/>
    </row>
    <row r="498" spans="1:37" hidden="1" x14ac:dyDescent="0.2">
      <c r="A498" s="1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6"/>
      <c r="AK498" s="2"/>
    </row>
    <row r="499" spans="1:37" hidden="1" x14ac:dyDescent="0.2">
      <c r="A499" s="1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6"/>
      <c r="AK499" s="2"/>
    </row>
    <row r="500" spans="1:37" hidden="1" x14ac:dyDescent="0.2">
      <c r="A500" s="1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6"/>
      <c r="AK500" s="2"/>
    </row>
    <row r="501" spans="1:37" hidden="1" x14ac:dyDescent="0.2">
      <c r="A501" s="1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6"/>
      <c r="AK501" s="2"/>
    </row>
    <row r="502" spans="1:37" hidden="1" x14ac:dyDescent="0.2">
      <c r="A502" s="1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6"/>
      <c r="AK502" s="2"/>
    </row>
    <row r="503" spans="1:37" hidden="1" x14ac:dyDescent="0.2">
      <c r="A503" s="1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6"/>
      <c r="AK503" s="2"/>
    </row>
    <row r="504" spans="1:37" hidden="1" x14ac:dyDescent="0.2">
      <c r="A504" s="1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6"/>
      <c r="AK504" s="2"/>
    </row>
    <row r="505" spans="1:37" hidden="1" x14ac:dyDescent="0.2">
      <c r="A505" s="1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6"/>
      <c r="AK505" s="2"/>
    </row>
    <row r="506" spans="1:37" hidden="1" x14ac:dyDescent="0.2">
      <c r="A506" s="1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6"/>
      <c r="AK506" s="2"/>
    </row>
    <row r="507" spans="1:37" hidden="1" x14ac:dyDescent="0.2">
      <c r="A507" s="1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6"/>
      <c r="AK507" s="2"/>
    </row>
    <row r="508" spans="1:37" hidden="1" x14ac:dyDescent="0.2">
      <c r="A508" s="1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6"/>
      <c r="AK508" s="2"/>
    </row>
    <row r="509" spans="1:37" hidden="1" x14ac:dyDescent="0.2">
      <c r="A509" s="1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6"/>
      <c r="AK509" s="2"/>
    </row>
    <row r="510" spans="1:37" hidden="1" x14ac:dyDescent="0.2">
      <c r="A510" s="1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6"/>
      <c r="AK510" s="2"/>
    </row>
    <row r="511" spans="1:37" hidden="1" x14ac:dyDescent="0.2">
      <c r="A511" s="1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6"/>
      <c r="AK511" s="2"/>
    </row>
    <row r="512" spans="1:37" hidden="1" x14ac:dyDescent="0.2">
      <c r="A512" s="1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6"/>
      <c r="AK512" s="2"/>
    </row>
    <row r="513" spans="1:37" hidden="1" x14ac:dyDescent="0.2">
      <c r="A513" s="1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6"/>
      <c r="AK513" s="2"/>
    </row>
    <row r="514" spans="1:37" hidden="1" x14ac:dyDescent="0.2">
      <c r="A514" s="1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6"/>
      <c r="AK514" s="2"/>
    </row>
    <row r="515" spans="1:37" hidden="1" x14ac:dyDescent="0.2">
      <c r="A515" s="1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6"/>
      <c r="AK515" s="2"/>
    </row>
    <row r="516" spans="1:37" hidden="1" x14ac:dyDescent="0.2">
      <c r="A516" s="1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6"/>
      <c r="AK516" s="2"/>
    </row>
    <row r="517" spans="1:37" hidden="1" x14ac:dyDescent="0.2">
      <c r="A517" s="1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6"/>
      <c r="AK517" s="2"/>
    </row>
    <row r="518" spans="1:37" hidden="1" x14ac:dyDescent="0.2">
      <c r="A518" s="1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6"/>
      <c r="AK518" s="2"/>
    </row>
    <row r="519" spans="1:37" hidden="1" x14ac:dyDescent="0.2">
      <c r="A519" s="1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6"/>
      <c r="AK519" s="2"/>
    </row>
    <row r="520" spans="1:37" hidden="1" x14ac:dyDescent="0.2">
      <c r="A520" s="1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6"/>
      <c r="AK520" s="2"/>
    </row>
    <row r="521" spans="1:37" hidden="1" x14ac:dyDescent="0.2">
      <c r="A521" s="1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6"/>
      <c r="AK521" s="2"/>
    </row>
    <row r="522" spans="1:37" hidden="1" x14ac:dyDescent="0.2">
      <c r="A522" s="1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6"/>
      <c r="AK522" s="2"/>
    </row>
    <row r="523" spans="1:37" hidden="1" x14ac:dyDescent="0.2">
      <c r="A523" s="1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6"/>
      <c r="AK523" s="2"/>
    </row>
    <row r="524" spans="1:37" hidden="1" x14ac:dyDescent="0.2">
      <c r="A524" s="1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6"/>
      <c r="AK524" s="2"/>
    </row>
    <row r="525" spans="1:37" hidden="1" x14ac:dyDescent="0.2">
      <c r="A525" s="1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6"/>
      <c r="AK525" s="2"/>
    </row>
    <row r="526" spans="1:37" hidden="1" x14ac:dyDescent="0.2">
      <c r="A526" s="1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6"/>
      <c r="AK526" s="2"/>
    </row>
    <row r="527" spans="1:37" hidden="1" x14ac:dyDescent="0.2">
      <c r="A527" s="1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6"/>
      <c r="AK527" s="2"/>
    </row>
    <row r="528" spans="1:37" hidden="1" x14ac:dyDescent="0.2">
      <c r="A528" s="1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6"/>
      <c r="AK528" s="2"/>
    </row>
    <row r="529" spans="1:37" hidden="1" x14ac:dyDescent="0.2">
      <c r="A529" s="1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6"/>
      <c r="AK529" s="2"/>
    </row>
    <row r="530" spans="1:37" hidden="1" x14ac:dyDescent="0.2">
      <c r="A530" s="1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6"/>
      <c r="AK530" s="2"/>
    </row>
    <row r="531" spans="1:37" hidden="1" x14ac:dyDescent="0.2">
      <c r="A531" s="1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6"/>
      <c r="AK531" s="2"/>
    </row>
    <row r="532" spans="1:37" hidden="1" x14ac:dyDescent="0.2">
      <c r="A532" s="1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6"/>
      <c r="AK532" s="2"/>
    </row>
    <row r="533" spans="1:37" hidden="1" x14ac:dyDescent="0.2">
      <c r="A533" s="1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6"/>
      <c r="AK533" s="2"/>
    </row>
    <row r="534" spans="1:37" hidden="1" x14ac:dyDescent="0.2">
      <c r="A534" s="1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6"/>
      <c r="AK534" s="2"/>
    </row>
    <row r="535" spans="1:37" hidden="1" x14ac:dyDescent="0.2">
      <c r="A535" s="1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6"/>
      <c r="AK535" s="2"/>
    </row>
    <row r="536" spans="1:37" hidden="1" x14ac:dyDescent="0.2">
      <c r="A536" s="1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6"/>
      <c r="AK536" s="2"/>
    </row>
    <row r="537" spans="1:37" hidden="1" x14ac:dyDescent="0.2">
      <c r="A537" s="1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6"/>
      <c r="AK537" s="2"/>
    </row>
    <row r="538" spans="1:37" hidden="1" x14ac:dyDescent="0.2">
      <c r="A538" s="1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6"/>
      <c r="AK538" s="2"/>
    </row>
    <row r="539" spans="1:37" hidden="1" x14ac:dyDescent="0.2">
      <c r="A539" s="1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6"/>
      <c r="AK539" s="2"/>
    </row>
    <row r="540" spans="1:37" hidden="1" x14ac:dyDescent="0.2">
      <c r="A540" s="1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6"/>
      <c r="AK540" s="2"/>
    </row>
    <row r="541" spans="1:37" hidden="1" x14ac:dyDescent="0.2">
      <c r="A541" s="1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6"/>
      <c r="AK541" s="2"/>
    </row>
    <row r="542" spans="1:37" hidden="1" x14ac:dyDescent="0.2">
      <c r="A542" s="1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6"/>
      <c r="AK542" s="2"/>
    </row>
    <row r="543" spans="1:37" hidden="1" x14ac:dyDescent="0.2">
      <c r="A543" s="1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6"/>
      <c r="AK543" s="2"/>
    </row>
    <row r="544" spans="1:37" hidden="1" x14ac:dyDescent="0.2">
      <c r="A544" s="1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6"/>
      <c r="AK544" s="2"/>
    </row>
    <row r="545" spans="1:37" hidden="1" x14ac:dyDescent="0.2">
      <c r="A545" s="1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6"/>
      <c r="AK545" s="2"/>
    </row>
    <row r="546" spans="1:37" hidden="1" x14ac:dyDescent="0.2">
      <c r="A546" s="1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6"/>
      <c r="AK546" s="2"/>
    </row>
    <row r="547" spans="1:37" hidden="1" x14ac:dyDescent="0.2">
      <c r="A547" s="1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6"/>
      <c r="AK547" s="2"/>
    </row>
    <row r="548" spans="1:37" hidden="1" x14ac:dyDescent="0.2">
      <c r="A548" s="1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6"/>
      <c r="AK548" s="2"/>
    </row>
    <row r="549" spans="1:37" hidden="1" x14ac:dyDescent="0.2">
      <c r="A549" s="1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6"/>
      <c r="AK549" s="2"/>
    </row>
    <row r="550" spans="1:37" hidden="1" x14ac:dyDescent="0.2">
      <c r="A550" s="1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6"/>
      <c r="AK550" s="2"/>
    </row>
    <row r="551" spans="1:37" hidden="1" x14ac:dyDescent="0.2">
      <c r="A551" s="1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6"/>
      <c r="AK551" s="2"/>
    </row>
    <row r="552" spans="1:37" hidden="1" x14ac:dyDescent="0.2">
      <c r="A552" s="1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6"/>
      <c r="AK552" s="2"/>
    </row>
    <row r="553" spans="1:37" hidden="1" x14ac:dyDescent="0.2">
      <c r="A553" s="1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6"/>
      <c r="AK553" s="2"/>
    </row>
    <row r="554" spans="1:37" hidden="1" x14ac:dyDescent="0.2">
      <c r="A554" s="1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6"/>
      <c r="AK554" s="2"/>
    </row>
    <row r="555" spans="1:37" hidden="1" x14ac:dyDescent="0.2">
      <c r="A555" s="1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6"/>
      <c r="AK555" s="2"/>
    </row>
    <row r="556" spans="1:37" hidden="1" x14ac:dyDescent="0.2">
      <c r="A556" s="1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6"/>
      <c r="AK556" s="2"/>
    </row>
    <row r="557" spans="1:37" hidden="1" x14ac:dyDescent="0.2">
      <c r="A557" s="1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6"/>
      <c r="AK557" s="2"/>
    </row>
    <row r="558" spans="1:37" hidden="1" x14ac:dyDescent="0.2">
      <c r="A558" s="1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6"/>
      <c r="AK558" s="2"/>
    </row>
    <row r="559" spans="1:37" hidden="1" x14ac:dyDescent="0.2">
      <c r="A559" s="1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6"/>
      <c r="AK559" s="2"/>
    </row>
    <row r="560" spans="1:37" hidden="1" x14ac:dyDescent="0.2">
      <c r="A560" s="1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6"/>
      <c r="AK560" s="2"/>
    </row>
    <row r="561" spans="1:37" hidden="1" x14ac:dyDescent="0.2">
      <c r="A561" s="1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6"/>
      <c r="AK561" s="2"/>
    </row>
    <row r="562" spans="1:37" hidden="1" x14ac:dyDescent="0.2">
      <c r="A562" s="1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6"/>
      <c r="AK562" s="2"/>
    </row>
    <row r="563" spans="1:37" hidden="1" x14ac:dyDescent="0.2">
      <c r="A563" s="1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6"/>
      <c r="AK563" s="2"/>
    </row>
    <row r="564" spans="1:37" hidden="1" x14ac:dyDescent="0.2">
      <c r="A564" s="1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6"/>
      <c r="AK564" s="2"/>
    </row>
    <row r="565" spans="1:37" hidden="1" x14ac:dyDescent="0.2">
      <c r="A565" s="1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6"/>
      <c r="AK565" s="2"/>
    </row>
    <row r="566" spans="1:37" hidden="1" x14ac:dyDescent="0.2">
      <c r="A566" s="1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6"/>
      <c r="AK566" s="2"/>
    </row>
    <row r="567" spans="1:37" hidden="1" x14ac:dyDescent="0.2">
      <c r="A567" s="1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6"/>
      <c r="AK567" s="2"/>
    </row>
    <row r="568" spans="1:37" hidden="1" x14ac:dyDescent="0.2">
      <c r="A568" s="1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6"/>
      <c r="AK568" s="2"/>
    </row>
    <row r="569" spans="1:37" hidden="1" x14ac:dyDescent="0.2">
      <c r="A569" s="1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6"/>
      <c r="AK569" s="2"/>
    </row>
    <row r="570" spans="1:37" hidden="1" x14ac:dyDescent="0.2">
      <c r="A570" s="1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6"/>
      <c r="AK570" s="2"/>
    </row>
    <row r="571" spans="1:37" hidden="1" x14ac:dyDescent="0.2">
      <c r="A571" s="1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6"/>
      <c r="AK571" s="2"/>
    </row>
    <row r="572" spans="1:37" hidden="1" x14ac:dyDescent="0.2">
      <c r="A572" s="1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6"/>
      <c r="AK572" s="2"/>
    </row>
    <row r="573" spans="1:37" hidden="1" x14ac:dyDescent="0.2">
      <c r="A573" s="1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6"/>
      <c r="AK573" s="2"/>
    </row>
    <row r="574" spans="1:37" hidden="1" x14ac:dyDescent="0.2">
      <c r="A574" s="1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6"/>
      <c r="AK574" s="2"/>
    </row>
    <row r="575" spans="1:37" hidden="1" x14ac:dyDescent="0.2">
      <c r="A575" s="1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6"/>
      <c r="AK575" s="2"/>
    </row>
    <row r="576" spans="1:37" hidden="1" x14ac:dyDescent="0.2">
      <c r="A576" s="1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6"/>
      <c r="AK576" s="2"/>
    </row>
    <row r="577" spans="1:37" hidden="1" x14ac:dyDescent="0.2">
      <c r="A577" s="1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6"/>
      <c r="AK577" s="2"/>
    </row>
    <row r="578" spans="1:37" hidden="1" x14ac:dyDescent="0.2">
      <c r="A578" s="1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6"/>
      <c r="AK578" s="2"/>
    </row>
    <row r="579" spans="1:37" hidden="1" x14ac:dyDescent="0.2">
      <c r="A579" s="1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6"/>
      <c r="AK579" s="2"/>
    </row>
    <row r="580" spans="1:37" hidden="1" x14ac:dyDescent="0.2">
      <c r="A580" s="1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6"/>
      <c r="AK580" s="2"/>
    </row>
    <row r="581" spans="1:37" hidden="1" x14ac:dyDescent="0.2">
      <c r="A581" s="1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6"/>
      <c r="AK581" s="2"/>
    </row>
    <row r="582" spans="1:37" hidden="1" x14ac:dyDescent="0.2">
      <c r="A582" s="1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6"/>
      <c r="AK582" s="2"/>
    </row>
    <row r="583" spans="1:37" hidden="1" x14ac:dyDescent="0.2">
      <c r="A583" s="1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6"/>
      <c r="AK583" s="2"/>
    </row>
    <row r="584" spans="1:37" hidden="1" x14ac:dyDescent="0.2">
      <c r="A584" s="1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6"/>
      <c r="AK584" s="2"/>
    </row>
    <row r="585" spans="1:37" hidden="1" x14ac:dyDescent="0.2">
      <c r="A585" s="1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6"/>
      <c r="AK585" s="2"/>
    </row>
    <row r="586" spans="1:37" hidden="1" x14ac:dyDescent="0.2">
      <c r="A586" s="1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6"/>
      <c r="AK586" s="2"/>
    </row>
    <row r="587" spans="1:37" hidden="1" x14ac:dyDescent="0.2">
      <c r="A587" s="1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6"/>
      <c r="AK587" s="2"/>
    </row>
    <row r="588" spans="1:37" hidden="1" x14ac:dyDescent="0.2">
      <c r="A588" s="1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6"/>
      <c r="AK588" s="2"/>
    </row>
    <row r="589" spans="1:37" hidden="1" x14ac:dyDescent="0.2">
      <c r="A589" s="1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6"/>
      <c r="AK589" s="2"/>
    </row>
    <row r="590" spans="1:37" hidden="1" x14ac:dyDescent="0.2">
      <c r="A590" s="1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6"/>
      <c r="AK590" s="2"/>
    </row>
    <row r="591" spans="1:37" hidden="1" x14ac:dyDescent="0.2">
      <c r="A591" s="1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6"/>
      <c r="AK591" s="2"/>
    </row>
    <row r="592" spans="1:37" hidden="1" x14ac:dyDescent="0.2">
      <c r="A592" s="1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6"/>
      <c r="AK592" s="2"/>
    </row>
    <row r="593" spans="1:37" hidden="1" x14ac:dyDescent="0.2">
      <c r="A593" s="1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6"/>
      <c r="AK593" s="2"/>
    </row>
    <row r="594" spans="1:37" hidden="1" x14ac:dyDescent="0.2">
      <c r="A594" s="1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6"/>
      <c r="AK594" s="2"/>
    </row>
    <row r="595" spans="1:37" hidden="1" x14ac:dyDescent="0.2">
      <c r="A595" s="1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6"/>
      <c r="AK595" s="2"/>
    </row>
    <row r="596" spans="1:37" hidden="1" x14ac:dyDescent="0.2">
      <c r="A596" s="1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6"/>
      <c r="AK596" s="2"/>
    </row>
    <row r="597" spans="1:37" hidden="1" x14ac:dyDescent="0.2">
      <c r="A597" s="1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6"/>
      <c r="AK597" s="2"/>
    </row>
    <row r="598" spans="1:37" hidden="1" x14ac:dyDescent="0.2">
      <c r="A598" s="1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6"/>
      <c r="AK598" s="2"/>
    </row>
    <row r="599" spans="1:37" hidden="1" x14ac:dyDescent="0.2">
      <c r="A599" s="1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6"/>
      <c r="AK599" s="2"/>
    </row>
    <row r="600" spans="1:37" hidden="1" x14ac:dyDescent="0.2">
      <c r="A600" s="1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6"/>
      <c r="AK600" s="2"/>
    </row>
    <row r="601" spans="1:37" hidden="1" x14ac:dyDescent="0.2">
      <c r="A601" s="1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6"/>
      <c r="AK601" s="2"/>
    </row>
    <row r="602" spans="1:37" hidden="1" x14ac:dyDescent="0.2">
      <c r="A602" s="1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6"/>
      <c r="AK602" s="2"/>
    </row>
    <row r="603" spans="1:37" hidden="1" x14ac:dyDescent="0.2">
      <c r="A603" s="1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6"/>
      <c r="AK603" s="2"/>
    </row>
    <row r="604" spans="1:37" hidden="1" x14ac:dyDescent="0.2">
      <c r="A604" s="1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6"/>
      <c r="AK604" s="2"/>
    </row>
    <row r="605" spans="1:37" hidden="1" x14ac:dyDescent="0.2">
      <c r="A605" s="1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6"/>
      <c r="AK605" s="2"/>
    </row>
    <row r="606" spans="1:37" hidden="1" x14ac:dyDescent="0.2">
      <c r="A606" s="1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6"/>
      <c r="AK606" s="2"/>
    </row>
    <row r="607" spans="1:37" hidden="1" x14ac:dyDescent="0.2">
      <c r="A607" s="1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6"/>
      <c r="AK607" s="2"/>
    </row>
    <row r="608" spans="1:37" hidden="1" x14ac:dyDescent="0.2">
      <c r="A608" s="1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6"/>
      <c r="AK608" s="2"/>
    </row>
    <row r="609" spans="1:37" hidden="1" x14ac:dyDescent="0.2">
      <c r="A609" s="1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6"/>
      <c r="AK609" s="2"/>
    </row>
    <row r="610" spans="1:37" hidden="1" x14ac:dyDescent="0.2">
      <c r="A610" s="1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6"/>
      <c r="AK610" s="2"/>
    </row>
    <row r="611" spans="1:37" hidden="1" x14ac:dyDescent="0.2">
      <c r="A611" s="1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6"/>
      <c r="AK611" s="2"/>
    </row>
    <row r="612" spans="1:37" hidden="1" x14ac:dyDescent="0.2">
      <c r="A612" s="1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6"/>
      <c r="AK612" s="2"/>
    </row>
    <row r="613" spans="1:37" hidden="1" x14ac:dyDescent="0.2">
      <c r="A613" s="1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6"/>
      <c r="AK613" s="2"/>
    </row>
    <row r="614" spans="1:37" hidden="1" x14ac:dyDescent="0.2">
      <c r="A614" s="1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6"/>
      <c r="AK614" s="2"/>
    </row>
    <row r="615" spans="1:37" hidden="1" x14ac:dyDescent="0.2">
      <c r="A615" s="1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6"/>
      <c r="AK615" s="2"/>
    </row>
    <row r="616" spans="1:37" hidden="1" x14ac:dyDescent="0.2">
      <c r="A616" s="1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6"/>
      <c r="AK616" s="2"/>
    </row>
    <row r="617" spans="1:37" hidden="1" x14ac:dyDescent="0.2">
      <c r="A617" s="1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6"/>
      <c r="AK617" s="2"/>
    </row>
    <row r="618" spans="1:37" hidden="1" x14ac:dyDescent="0.2">
      <c r="A618" s="1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6"/>
      <c r="AK618" s="2"/>
    </row>
    <row r="619" spans="1:37" hidden="1" x14ac:dyDescent="0.2">
      <c r="A619" s="1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6"/>
      <c r="AK619" s="2"/>
    </row>
    <row r="620" spans="1:37" hidden="1" x14ac:dyDescent="0.2">
      <c r="A620" s="1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6"/>
      <c r="AK620" s="2"/>
    </row>
    <row r="621" spans="1:37" hidden="1" x14ac:dyDescent="0.2">
      <c r="A621" s="1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6"/>
      <c r="AK621" s="2"/>
    </row>
    <row r="622" spans="1:37" hidden="1" x14ac:dyDescent="0.2">
      <c r="A622" s="1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6"/>
      <c r="AK622" s="2"/>
    </row>
    <row r="623" spans="1:37" hidden="1" x14ac:dyDescent="0.2">
      <c r="A623" s="1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6"/>
      <c r="AK623" s="2"/>
    </row>
    <row r="624" spans="1:37" hidden="1" x14ac:dyDescent="0.2">
      <c r="A624" s="1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6"/>
      <c r="AK624" s="2"/>
    </row>
    <row r="625" spans="1:37" hidden="1" x14ac:dyDescent="0.2">
      <c r="A625" s="1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6"/>
      <c r="AK625" s="2"/>
    </row>
    <row r="626" spans="1:37" hidden="1" x14ac:dyDescent="0.2">
      <c r="A626" s="1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6"/>
      <c r="AK626" s="2"/>
    </row>
    <row r="627" spans="1:37" hidden="1" x14ac:dyDescent="0.2">
      <c r="A627" s="1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6"/>
      <c r="AK627" s="2"/>
    </row>
    <row r="628" spans="1:37" hidden="1" x14ac:dyDescent="0.2">
      <c r="A628" s="1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6"/>
      <c r="AK628" s="2"/>
    </row>
    <row r="629" spans="1:37" hidden="1" x14ac:dyDescent="0.2">
      <c r="A629" s="1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6"/>
      <c r="AK629" s="2"/>
    </row>
    <row r="630" spans="1:37" hidden="1" x14ac:dyDescent="0.2">
      <c r="A630" s="1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6"/>
      <c r="AK630" s="2"/>
    </row>
    <row r="631" spans="1:37" hidden="1" x14ac:dyDescent="0.2">
      <c r="A631" s="1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6"/>
      <c r="AK631" s="2"/>
    </row>
    <row r="632" spans="1:37" hidden="1" x14ac:dyDescent="0.2">
      <c r="A632" s="1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6"/>
      <c r="AK632" s="2"/>
    </row>
    <row r="633" spans="1:37" hidden="1" x14ac:dyDescent="0.2">
      <c r="A633" s="1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6"/>
      <c r="AK633" s="2"/>
    </row>
    <row r="634" spans="1:37" hidden="1" x14ac:dyDescent="0.2">
      <c r="A634" s="1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6"/>
      <c r="AK634" s="2"/>
    </row>
    <row r="635" spans="1:37" hidden="1" x14ac:dyDescent="0.2">
      <c r="A635" s="1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6"/>
      <c r="AK635" s="2"/>
    </row>
    <row r="636" spans="1:37" hidden="1" x14ac:dyDescent="0.2">
      <c r="A636" s="1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6"/>
      <c r="AK636" s="2"/>
    </row>
    <row r="637" spans="1:37" hidden="1" x14ac:dyDescent="0.2">
      <c r="A637" s="1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6"/>
      <c r="AK637" s="2"/>
    </row>
    <row r="638" spans="1:37" hidden="1" x14ac:dyDescent="0.2">
      <c r="A638" s="1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6"/>
      <c r="AK638" s="2"/>
    </row>
    <row r="639" spans="1:37" hidden="1" x14ac:dyDescent="0.2">
      <c r="A639" s="1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6"/>
      <c r="AK639" s="2"/>
    </row>
    <row r="640" spans="1:37" hidden="1" x14ac:dyDescent="0.2">
      <c r="A640" s="1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6"/>
      <c r="AK640" s="2"/>
    </row>
    <row r="641" spans="1:37" hidden="1" x14ac:dyDescent="0.2">
      <c r="A641" s="1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6"/>
      <c r="AK641" s="2"/>
    </row>
    <row r="642" spans="1:37" hidden="1" x14ac:dyDescent="0.2">
      <c r="A642" s="1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6"/>
      <c r="AK642" s="2"/>
    </row>
    <row r="643" spans="1:37" hidden="1" x14ac:dyDescent="0.2">
      <c r="A643" s="1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6"/>
      <c r="AK643" s="2"/>
    </row>
    <row r="644" spans="1:37" hidden="1" x14ac:dyDescent="0.2">
      <c r="A644" s="1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6"/>
      <c r="AK644" s="2"/>
    </row>
    <row r="645" spans="1:37" hidden="1" x14ac:dyDescent="0.2">
      <c r="A645" s="1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6"/>
      <c r="AK645" s="2"/>
    </row>
    <row r="646" spans="1:37" hidden="1" x14ac:dyDescent="0.2">
      <c r="A646" s="1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6"/>
      <c r="AK646" s="2"/>
    </row>
    <row r="647" spans="1:37" hidden="1" x14ac:dyDescent="0.2">
      <c r="A647" s="1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6"/>
      <c r="AK647" s="2"/>
    </row>
    <row r="648" spans="1:37" hidden="1" x14ac:dyDescent="0.2">
      <c r="A648" s="1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6"/>
      <c r="AK648" s="2"/>
    </row>
    <row r="649" spans="1:37" hidden="1" x14ac:dyDescent="0.2">
      <c r="A649" s="1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6"/>
      <c r="AK649" s="2"/>
    </row>
    <row r="650" spans="1:37" hidden="1" x14ac:dyDescent="0.2">
      <c r="A650" s="1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6"/>
      <c r="AK650" s="2"/>
    </row>
    <row r="651" spans="1:37" hidden="1" x14ac:dyDescent="0.2">
      <c r="A651" s="1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6"/>
      <c r="AK651" s="2"/>
    </row>
    <row r="652" spans="1:37" hidden="1" x14ac:dyDescent="0.2">
      <c r="A652" s="1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6"/>
      <c r="AK652" s="2"/>
    </row>
    <row r="653" spans="1:37" hidden="1" x14ac:dyDescent="0.2">
      <c r="A653" s="1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6"/>
      <c r="AK653" s="2"/>
    </row>
    <row r="654" spans="1:37" hidden="1" x14ac:dyDescent="0.2">
      <c r="A654" s="1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6"/>
      <c r="AK654" s="2"/>
    </row>
    <row r="655" spans="1:37" hidden="1" x14ac:dyDescent="0.2">
      <c r="A655" s="1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6"/>
      <c r="AK655" s="2"/>
    </row>
    <row r="656" spans="1:37" hidden="1" x14ac:dyDescent="0.2">
      <c r="A656" s="1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6"/>
      <c r="AK656" s="2"/>
    </row>
    <row r="657" spans="1:37" hidden="1" x14ac:dyDescent="0.2">
      <c r="A657" s="1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6"/>
      <c r="AK657" s="2"/>
    </row>
    <row r="658" spans="1:37" hidden="1" x14ac:dyDescent="0.2">
      <c r="A658" s="1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6"/>
      <c r="AK658" s="2"/>
    </row>
    <row r="659" spans="1:37" hidden="1" x14ac:dyDescent="0.2">
      <c r="A659" s="1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6"/>
      <c r="AK659" s="2"/>
    </row>
    <row r="660" spans="1:37" hidden="1" x14ac:dyDescent="0.2">
      <c r="A660" s="1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6"/>
      <c r="AK660" s="2"/>
    </row>
    <row r="661" spans="1:37" hidden="1" x14ac:dyDescent="0.2">
      <c r="A661" s="1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6"/>
      <c r="AK661" s="2"/>
    </row>
    <row r="662" spans="1:37" hidden="1" x14ac:dyDescent="0.2">
      <c r="A662" s="1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6"/>
      <c r="AK662" s="2"/>
    </row>
    <row r="663" spans="1:37" hidden="1" x14ac:dyDescent="0.2">
      <c r="A663" s="1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6"/>
      <c r="AK663" s="2"/>
    </row>
    <row r="664" spans="1:37" hidden="1" x14ac:dyDescent="0.2">
      <c r="A664" s="1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6"/>
      <c r="AK664" s="2"/>
    </row>
    <row r="665" spans="1:37" hidden="1" x14ac:dyDescent="0.2">
      <c r="A665" s="1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6"/>
      <c r="AK665" s="2"/>
    </row>
    <row r="666" spans="1:37" hidden="1" x14ac:dyDescent="0.2">
      <c r="A666" s="1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6"/>
      <c r="AK666" s="2"/>
    </row>
    <row r="667" spans="1:37" hidden="1" x14ac:dyDescent="0.2">
      <c r="A667" s="1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6"/>
      <c r="AK667" s="2"/>
    </row>
    <row r="668" spans="1:37" hidden="1" x14ac:dyDescent="0.2">
      <c r="A668" s="1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6"/>
      <c r="AK668" s="2"/>
    </row>
    <row r="669" spans="1:37" hidden="1" x14ac:dyDescent="0.2">
      <c r="A669" s="1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6"/>
      <c r="AK669" s="2"/>
    </row>
    <row r="670" spans="1:37" hidden="1" x14ac:dyDescent="0.2">
      <c r="A670" s="1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6"/>
      <c r="AK670" s="2"/>
    </row>
    <row r="671" spans="1:37" hidden="1" x14ac:dyDescent="0.2">
      <c r="A671" s="1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6"/>
      <c r="AK671" s="2"/>
    </row>
    <row r="672" spans="1:37" hidden="1" x14ac:dyDescent="0.2">
      <c r="A672" s="1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6"/>
      <c r="AK672" s="2"/>
    </row>
    <row r="673" spans="1:37" hidden="1" x14ac:dyDescent="0.2">
      <c r="A673" s="1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6"/>
      <c r="AK673" s="2"/>
    </row>
    <row r="674" spans="1:37" hidden="1" x14ac:dyDescent="0.2">
      <c r="A674" s="1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6"/>
      <c r="AK674" s="2"/>
    </row>
    <row r="675" spans="1:37" hidden="1" x14ac:dyDescent="0.2">
      <c r="A675" s="1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6"/>
      <c r="AK675" s="2"/>
    </row>
    <row r="676" spans="1:37" hidden="1" x14ac:dyDescent="0.2">
      <c r="A676" s="1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6"/>
      <c r="AK676" s="2"/>
    </row>
    <row r="677" spans="1:37" hidden="1" x14ac:dyDescent="0.2">
      <c r="A677" s="1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6"/>
      <c r="AK677" s="2"/>
    </row>
    <row r="678" spans="1:37" hidden="1" x14ac:dyDescent="0.2">
      <c r="A678" s="1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6"/>
      <c r="AK678" s="2"/>
    </row>
    <row r="679" spans="1:37" hidden="1" x14ac:dyDescent="0.2">
      <c r="A679" s="1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6"/>
      <c r="AK679" s="2"/>
    </row>
    <row r="680" spans="1:37" hidden="1" x14ac:dyDescent="0.2">
      <c r="A680" s="1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6"/>
      <c r="AK680" s="2"/>
    </row>
    <row r="681" spans="1:37" hidden="1" x14ac:dyDescent="0.2">
      <c r="A681" s="1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6"/>
      <c r="AK681" s="2"/>
    </row>
    <row r="682" spans="1:37" hidden="1" x14ac:dyDescent="0.2">
      <c r="A682" s="1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6"/>
      <c r="AK682" s="2"/>
    </row>
    <row r="683" spans="1:37" hidden="1" x14ac:dyDescent="0.2">
      <c r="A683" s="1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6"/>
      <c r="AK683" s="2"/>
    </row>
    <row r="684" spans="1:37" hidden="1" x14ac:dyDescent="0.2">
      <c r="A684" s="1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6"/>
      <c r="AK684" s="2"/>
    </row>
    <row r="685" spans="1:37" hidden="1" x14ac:dyDescent="0.2">
      <c r="A685" s="1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6"/>
      <c r="AK685" s="2"/>
    </row>
    <row r="686" spans="1:37" hidden="1" x14ac:dyDescent="0.2">
      <c r="A686" s="1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6"/>
      <c r="AK686" s="2"/>
    </row>
    <row r="687" spans="1:37" hidden="1" x14ac:dyDescent="0.2">
      <c r="A687" s="1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6"/>
      <c r="AK687" s="2"/>
    </row>
    <row r="688" spans="1:37" hidden="1" x14ac:dyDescent="0.2">
      <c r="A688" s="1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6"/>
      <c r="AK688" s="2"/>
    </row>
    <row r="689" spans="1:37" hidden="1" x14ac:dyDescent="0.2">
      <c r="A689" s="1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6"/>
      <c r="AK689" s="2"/>
    </row>
    <row r="690" spans="1:37" hidden="1" x14ac:dyDescent="0.2">
      <c r="A690" s="1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6"/>
      <c r="AK690" s="2"/>
    </row>
    <row r="691" spans="1:37" hidden="1" x14ac:dyDescent="0.2">
      <c r="A691" s="1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6"/>
      <c r="AK691" s="2"/>
    </row>
    <row r="692" spans="1:37" hidden="1" x14ac:dyDescent="0.2">
      <c r="A692" s="1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6"/>
      <c r="AK692" s="2"/>
    </row>
    <row r="693" spans="1:37" hidden="1" x14ac:dyDescent="0.2">
      <c r="A693" s="1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6"/>
      <c r="AK693" s="2"/>
    </row>
    <row r="694" spans="1:37" hidden="1" x14ac:dyDescent="0.2">
      <c r="A694" s="1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6"/>
      <c r="AK694" s="2"/>
    </row>
    <row r="695" spans="1:37" hidden="1" x14ac:dyDescent="0.2">
      <c r="A695" s="1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6"/>
      <c r="AK695" s="2"/>
    </row>
    <row r="696" spans="1:37" hidden="1" x14ac:dyDescent="0.2">
      <c r="A696" s="1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6"/>
      <c r="AK696" s="2"/>
    </row>
    <row r="697" spans="1:37" hidden="1" x14ac:dyDescent="0.2">
      <c r="A697" s="1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6"/>
      <c r="AK697" s="2"/>
    </row>
    <row r="698" spans="1:37" hidden="1" x14ac:dyDescent="0.2">
      <c r="A698" s="1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6"/>
      <c r="AK698" s="2"/>
    </row>
    <row r="699" spans="1:37" hidden="1" x14ac:dyDescent="0.2">
      <c r="A699" s="1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6"/>
      <c r="AK699" s="2"/>
    </row>
    <row r="700" spans="1:37" hidden="1" x14ac:dyDescent="0.2">
      <c r="A700" s="1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6"/>
      <c r="AK700" s="2"/>
    </row>
    <row r="701" spans="1:37" hidden="1" x14ac:dyDescent="0.2">
      <c r="A701" s="1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6"/>
      <c r="AK701" s="2"/>
    </row>
    <row r="702" spans="1:37" hidden="1" x14ac:dyDescent="0.2">
      <c r="A702" s="1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6"/>
      <c r="AK702" s="2"/>
    </row>
    <row r="703" spans="1:37" hidden="1" x14ac:dyDescent="0.2">
      <c r="A703" s="1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6"/>
      <c r="AK703" s="2"/>
    </row>
    <row r="704" spans="1:37" hidden="1" x14ac:dyDescent="0.2">
      <c r="A704" s="1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6"/>
      <c r="AK704" s="2"/>
    </row>
    <row r="705" spans="1:37" hidden="1" x14ac:dyDescent="0.2">
      <c r="A705" s="1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6"/>
      <c r="AK705" s="2"/>
    </row>
    <row r="706" spans="1:37" hidden="1" x14ac:dyDescent="0.2">
      <c r="A706" s="1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6"/>
      <c r="AK706" s="2"/>
    </row>
    <row r="707" spans="1:37" hidden="1" x14ac:dyDescent="0.2">
      <c r="A707" s="1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6"/>
      <c r="AK707" s="2"/>
    </row>
    <row r="708" spans="1:37" hidden="1" x14ac:dyDescent="0.2">
      <c r="A708" s="1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6"/>
      <c r="AK708" s="2"/>
    </row>
    <row r="709" spans="1:37" hidden="1" x14ac:dyDescent="0.2">
      <c r="A709" s="1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6"/>
      <c r="AK709" s="2"/>
    </row>
    <row r="710" spans="1:37" hidden="1" x14ac:dyDescent="0.2">
      <c r="A710" s="1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6"/>
      <c r="AK710" s="2"/>
    </row>
    <row r="711" spans="1:37" hidden="1" x14ac:dyDescent="0.2">
      <c r="A711" s="1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6"/>
      <c r="AK711" s="2"/>
    </row>
    <row r="712" spans="1:37" hidden="1" x14ac:dyDescent="0.2">
      <c r="A712" s="1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6"/>
      <c r="AK712" s="2"/>
    </row>
    <row r="713" spans="1:37" hidden="1" x14ac:dyDescent="0.2">
      <c r="A713" s="1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6"/>
      <c r="AK713" s="2"/>
    </row>
    <row r="714" spans="1:37" hidden="1" x14ac:dyDescent="0.2">
      <c r="A714" s="1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6"/>
      <c r="AK714" s="2"/>
    </row>
    <row r="715" spans="1:37" hidden="1" x14ac:dyDescent="0.2">
      <c r="A715" s="1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6"/>
      <c r="AK715" s="2"/>
    </row>
    <row r="716" spans="1:37" hidden="1" x14ac:dyDescent="0.2">
      <c r="A716" s="1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6"/>
      <c r="AK716" s="2"/>
    </row>
    <row r="717" spans="1:37" hidden="1" x14ac:dyDescent="0.2">
      <c r="A717" s="1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6"/>
      <c r="AK717" s="2"/>
    </row>
    <row r="718" spans="1:37" hidden="1" x14ac:dyDescent="0.2">
      <c r="A718" s="1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6"/>
      <c r="AK718" s="2"/>
    </row>
    <row r="719" spans="1:37" hidden="1" x14ac:dyDescent="0.2">
      <c r="A719" s="1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6"/>
      <c r="AK719" s="2"/>
    </row>
    <row r="720" spans="1:37" hidden="1" x14ac:dyDescent="0.2">
      <c r="A720" s="1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6"/>
      <c r="AK720" s="2"/>
    </row>
    <row r="721" spans="1:37" hidden="1" x14ac:dyDescent="0.2">
      <c r="A721" s="1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6"/>
      <c r="AK721" s="2"/>
    </row>
    <row r="722" spans="1:37" hidden="1" x14ac:dyDescent="0.2">
      <c r="A722" s="1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6"/>
      <c r="AK722" s="2"/>
    </row>
    <row r="723" spans="1:37" hidden="1" x14ac:dyDescent="0.2">
      <c r="A723" s="1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6"/>
      <c r="AK723" s="2"/>
    </row>
    <row r="724" spans="1:37" hidden="1" x14ac:dyDescent="0.2">
      <c r="A724" s="1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6"/>
      <c r="AK724" s="2"/>
    </row>
    <row r="725" spans="1:37" ht="2.25" hidden="1" customHeight="1" x14ac:dyDescent="0.2">
      <c r="A725" s="18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49"/>
      <c r="AK725" s="32"/>
    </row>
    <row r="726" spans="1:37" ht="3" hidden="1" customHeight="1" x14ac:dyDescent="0.2">
      <c r="A726" s="18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49"/>
      <c r="AK726" s="32"/>
    </row>
    <row r="727" spans="1:37" ht="3" hidden="1" customHeight="1" x14ac:dyDescent="0.2">
      <c r="A727" s="18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49"/>
      <c r="AK727" s="32"/>
    </row>
    <row r="728" spans="1:37" ht="3" hidden="1" customHeight="1" x14ac:dyDescent="0.2">
      <c r="A728" s="18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49"/>
      <c r="AK728" s="32"/>
    </row>
    <row r="729" spans="1:37" ht="3" hidden="1" customHeight="1" x14ac:dyDescent="0.2">
      <c r="A729" s="18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49"/>
      <c r="AK729" s="32"/>
    </row>
    <row r="730" spans="1:37" ht="3" hidden="1" customHeight="1" x14ac:dyDescent="0.2">
      <c r="A730" s="18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49"/>
      <c r="AK730" s="32"/>
    </row>
    <row r="731" spans="1:37" ht="3" hidden="1" customHeight="1" x14ac:dyDescent="0.2">
      <c r="A731" s="18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49"/>
      <c r="AK731" s="32"/>
    </row>
    <row r="732" spans="1:37" ht="3" hidden="1" customHeight="1" x14ac:dyDescent="0.2">
      <c r="A732" s="18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49"/>
      <c r="AK732" s="32"/>
    </row>
    <row r="733" spans="1:37" ht="3" hidden="1" customHeight="1" x14ac:dyDescent="0.2">
      <c r="A733" s="18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49"/>
      <c r="AK733" s="32"/>
    </row>
    <row r="734" spans="1:37" ht="3" hidden="1" customHeight="1" x14ac:dyDescent="0.2">
      <c r="A734" s="18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49"/>
      <c r="AK734" s="32"/>
    </row>
    <row r="735" spans="1:37" ht="3" hidden="1" customHeight="1" x14ac:dyDescent="0.2">
      <c r="A735" s="18"/>
      <c r="B735" s="32"/>
      <c r="C735" s="32"/>
      <c r="D735" s="32"/>
      <c r="E735" s="32"/>
      <c r="F735" s="32"/>
      <c r="G735" s="32"/>
      <c r="H735" s="32"/>
      <c r="I735" s="45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49"/>
      <c r="AK735" s="32"/>
    </row>
    <row r="736" spans="1:37" ht="3" hidden="1" customHeight="1" x14ac:dyDescent="0.2">
      <c r="A736" s="18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49"/>
      <c r="AK736" s="32"/>
    </row>
    <row r="737" spans="1:37" ht="3" hidden="1" customHeight="1" x14ac:dyDescent="0.2">
      <c r="A737" s="18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49"/>
      <c r="AK737" s="32"/>
    </row>
    <row r="738" spans="1:37" ht="3" hidden="1" customHeight="1" x14ac:dyDescent="0.2">
      <c r="A738" s="18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49"/>
      <c r="AK738" s="32"/>
    </row>
    <row r="739" spans="1:37" ht="3" hidden="1" customHeight="1" x14ac:dyDescent="0.2">
      <c r="A739" s="18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49"/>
      <c r="AK739" s="32"/>
    </row>
    <row r="740" spans="1:37" hidden="1" x14ac:dyDescent="0.2">
      <c r="A740" s="18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49"/>
      <c r="AK740" s="32"/>
    </row>
    <row r="741" spans="1:37" hidden="1" x14ac:dyDescent="0.2">
      <c r="A741" s="18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49"/>
      <c r="AK741" s="32"/>
    </row>
    <row r="742" spans="1:37" hidden="1" x14ac:dyDescent="0.2">
      <c r="A742" s="18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49"/>
      <c r="AK742" s="32"/>
    </row>
    <row r="743" spans="1:37" hidden="1" x14ac:dyDescent="0.2">
      <c r="A743" s="18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49"/>
      <c r="AK743" s="32"/>
    </row>
    <row r="744" spans="1:37" hidden="1" x14ac:dyDescent="0.2">
      <c r="A744" s="18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49"/>
      <c r="AK744" s="32"/>
    </row>
    <row r="745" spans="1:37" hidden="1" x14ac:dyDescent="0.2">
      <c r="A745" s="18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49"/>
      <c r="AK745" s="32"/>
    </row>
    <row r="746" spans="1:37" hidden="1" x14ac:dyDescent="0.2">
      <c r="A746" s="18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49"/>
      <c r="AK746" s="32"/>
    </row>
    <row r="747" spans="1:37" hidden="1" x14ac:dyDescent="0.2">
      <c r="A747" s="18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49"/>
      <c r="AK747" s="32"/>
    </row>
    <row r="748" spans="1:37" hidden="1" x14ac:dyDescent="0.2">
      <c r="A748" s="18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49"/>
      <c r="AK748" s="32"/>
    </row>
    <row r="749" spans="1:37" hidden="1" x14ac:dyDescent="0.2">
      <c r="A749" s="18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49"/>
      <c r="AK749" s="32"/>
    </row>
    <row r="750" spans="1:37" hidden="1" x14ac:dyDescent="0.2">
      <c r="A750" s="18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49"/>
      <c r="AK750" s="32"/>
    </row>
    <row r="751" spans="1:37" hidden="1" x14ac:dyDescent="0.2">
      <c r="A751" s="18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49"/>
      <c r="AK751" s="32"/>
    </row>
    <row r="752" spans="1:37" hidden="1" x14ac:dyDescent="0.2">
      <c r="A752" s="18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49"/>
      <c r="AK752" s="32"/>
    </row>
    <row r="753" spans="1:37" hidden="1" x14ac:dyDescent="0.2">
      <c r="A753" s="18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49"/>
      <c r="AK753" s="32"/>
    </row>
    <row r="754" spans="1:37" hidden="1" x14ac:dyDescent="0.2">
      <c r="A754" s="18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49"/>
      <c r="AK754" s="32"/>
    </row>
    <row r="755" spans="1:37" hidden="1" x14ac:dyDescent="0.2">
      <c r="A755" s="18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49"/>
      <c r="AK755" s="32"/>
    </row>
    <row r="756" spans="1:37" hidden="1" x14ac:dyDescent="0.2">
      <c r="A756" s="18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49"/>
      <c r="AK756" s="32"/>
    </row>
    <row r="757" spans="1:37" hidden="1" x14ac:dyDescent="0.2">
      <c r="A757" s="18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49"/>
      <c r="AK757" s="32"/>
    </row>
    <row r="758" spans="1:37" hidden="1" x14ac:dyDescent="0.2">
      <c r="A758" s="18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49"/>
      <c r="AK758" s="32"/>
    </row>
    <row r="759" spans="1:37" hidden="1" x14ac:dyDescent="0.2">
      <c r="A759" s="18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49"/>
      <c r="AK759" s="32"/>
    </row>
    <row r="760" spans="1:37" hidden="1" x14ac:dyDescent="0.2">
      <c r="A760" s="18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49"/>
      <c r="AK760" s="32"/>
    </row>
    <row r="761" spans="1:37" hidden="1" x14ac:dyDescent="0.2">
      <c r="A761" s="18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49"/>
      <c r="AK761" s="32"/>
    </row>
    <row r="762" spans="1:37" hidden="1" x14ac:dyDescent="0.2">
      <c r="A762" s="18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49"/>
      <c r="AK762" s="32"/>
    </row>
    <row r="763" spans="1:37" hidden="1" x14ac:dyDescent="0.2">
      <c r="A763" s="18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49"/>
      <c r="AK763" s="32"/>
    </row>
    <row r="764" spans="1:37" hidden="1" x14ac:dyDescent="0.2">
      <c r="A764" s="18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49"/>
      <c r="AK764" s="32"/>
    </row>
    <row r="765" spans="1:37" hidden="1" x14ac:dyDescent="0.2">
      <c r="A765" s="18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49"/>
      <c r="AK765" s="32"/>
    </row>
    <row r="766" spans="1:37" hidden="1" x14ac:dyDescent="0.2">
      <c r="A766" s="18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49"/>
      <c r="AK766" s="32"/>
    </row>
    <row r="767" spans="1:37" hidden="1" x14ac:dyDescent="0.2">
      <c r="A767" s="18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49"/>
      <c r="AK767" s="32"/>
    </row>
    <row r="768" spans="1:37" hidden="1" x14ac:dyDescent="0.2">
      <c r="A768" s="18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49"/>
      <c r="AK768" s="32"/>
    </row>
    <row r="769" spans="1:37" hidden="1" x14ac:dyDescent="0.2">
      <c r="A769" s="18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49"/>
      <c r="AK769" s="32"/>
    </row>
    <row r="770" spans="1:37" hidden="1" x14ac:dyDescent="0.2">
      <c r="A770" s="18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49"/>
      <c r="AK770" s="32"/>
    </row>
    <row r="771" spans="1:37" hidden="1" x14ac:dyDescent="0.2">
      <c r="A771" s="18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49"/>
      <c r="AK771" s="32"/>
    </row>
    <row r="772" spans="1:37" hidden="1" x14ac:dyDescent="0.2">
      <c r="A772" s="18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49"/>
      <c r="AK772" s="32"/>
    </row>
    <row r="773" spans="1:37" hidden="1" x14ac:dyDescent="0.2">
      <c r="A773" s="18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49"/>
      <c r="AK773" s="32"/>
    </row>
    <row r="774" spans="1:37" hidden="1" x14ac:dyDescent="0.2">
      <c r="A774" s="18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49"/>
      <c r="AK774" s="32"/>
    </row>
    <row r="775" spans="1:37" hidden="1" x14ac:dyDescent="0.2">
      <c r="A775" s="18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49"/>
      <c r="AK775" s="32"/>
    </row>
    <row r="776" spans="1:37" hidden="1" x14ac:dyDescent="0.2">
      <c r="A776" s="18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49"/>
      <c r="AK776" s="32"/>
    </row>
    <row r="777" spans="1:37" hidden="1" x14ac:dyDescent="0.2">
      <c r="A777" s="18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49"/>
      <c r="AK777" s="32"/>
    </row>
    <row r="778" spans="1:37" hidden="1" x14ac:dyDescent="0.2">
      <c r="A778" s="18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49"/>
      <c r="AK778" s="32"/>
    </row>
    <row r="779" spans="1:37" hidden="1" x14ac:dyDescent="0.2">
      <c r="A779" s="18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49"/>
      <c r="AK779" s="32"/>
    </row>
    <row r="780" spans="1:37" hidden="1" x14ac:dyDescent="0.2">
      <c r="A780" s="18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49"/>
      <c r="AK780" s="32"/>
    </row>
    <row r="781" spans="1:37" hidden="1" x14ac:dyDescent="0.2">
      <c r="A781" s="18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49"/>
      <c r="AK781" s="32"/>
    </row>
    <row r="782" spans="1:37" hidden="1" x14ac:dyDescent="0.2">
      <c r="A782" s="18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49"/>
      <c r="AK782" s="32"/>
    </row>
    <row r="783" spans="1:37" hidden="1" x14ac:dyDescent="0.2">
      <c r="A783" s="18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49"/>
      <c r="AK783" s="32"/>
    </row>
    <row r="784" spans="1:37" hidden="1" x14ac:dyDescent="0.2">
      <c r="A784" s="18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49"/>
      <c r="AK784" s="32"/>
    </row>
    <row r="785" spans="1:37" hidden="1" x14ac:dyDescent="0.2">
      <c r="A785" s="18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49"/>
      <c r="AK785" s="32"/>
    </row>
    <row r="786" spans="1:37" hidden="1" x14ac:dyDescent="0.2">
      <c r="A786" s="18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49"/>
      <c r="AK786" s="32"/>
    </row>
    <row r="787" spans="1:37" hidden="1" x14ac:dyDescent="0.2">
      <c r="A787" s="18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49"/>
      <c r="AK787" s="32"/>
    </row>
    <row r="788" spans="1:37" hidden="1" x14ac:dyDescent="0.2">
      <c r="A788" s="18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49"/>
      <c r="AK788" s="32"/>
    </row>
    <row r="789" spans="1:37" hidden="1" x14ac:dyDescent="0.2">
      <c r="A789" s="18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49"/>
      <c r="AK789" s="32"/>
    </row>
    <row r="790" spans="1:37" hidden="1" x14ac:dyDescent="0.2">
      <c r="A790" s="18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49"/>
      <c r="AK790" s="32"/>
    </row>
    <row r="791" spans="1:37" hidden="1" x14ac:dyDescent="0.2">
      <c r="A791" s="18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49"/>
      <c r="AK791" s="32"/>
    </row>
    <row r="792" spans="1:37" hidden="1" x14ac:dyDescent="0.2">
      <c r="A792" s="18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49"/>
      <c r="AK792" s="32"/>
    </row>
    <row r="793" spans="1:37" hidden="1" x14ac:dyDescent="0.2">
      <c r="A793" s="18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49"/>
      <c r="AK793" s="32"/>
    </row>
    <row r="794" spans="1:37" hidden="1" x14ac:dyDescent="0.2">
      <c r="A794" s="18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49"/>
      <c r="AK794" s="32"/>
    </row>
    <row r="795" spans="1:37" hidden="1" x14ac:dyDescent="0.2">
      <c r="A795" s="18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49"/>
      <c r="AK795" s="32"/>
    </row>
    <row r="796" spans="1:37" hidden="1" x14ac:dyDescent="0.2">
      <c r="A796" s="18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49"/>
      <c r="AK796" s="32"/>
    </row>
    <row r="797" spans="1:37" hidden="1" x14ac:dyDescent="0.2">
      <c r="A797" s="18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49"/>
      <c r="AK797" s="32"/>
    </row>
    <row r="798" spans="1:37" hidden="1" x14ac:dyDescent="0.2">
      <c r="A798" s="18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49"/>
      <c r="AK798" s="32"/>
    </row>
    <row r="799" spans="1:37" hidden="1" x14ac:dyDescent="0.2">
      <c r="A799" s="18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49"/>
      <c r="AK799" s="32"/>
    </row>
    <row r="800" spans="1:37" hidden="1" x14ac:dyDescent="0.2">
      <c r="A800" s="18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49"/>
      <c r="AK800" s="32"/>
    </row>
    <row r="801" spans="1:37" hidden="1" x14ac:dyDescent="0.2">
      <c r="A801" s="18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49"/>
      <c r="AK801" s="32"/>
    </row>
    <row r="802" spans="1:37" hidden="1" x14ac:dyDescent="0.2">
      <c r="A802" s="18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49"/>
      <c r="AK802" s="32"/>
    </row>
    <row r="803" spans="1:37" hidden="1" x14ac:dyDescent="0.2">
      <c r="A803" s="18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49"/>
      <c r="AK803" s="32"/>
    </row>
    <row r="804" spans="1:37" hidden="1" x14ac:dyDescent="0.2">
      <c r="A804" s="18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49"/>
      <c r="AK804" s="32"/>
    </row>
    <row r="805" spans="1:37" hidden="1" x14ac:dyDescent="0.2">
      <c r="A805" s="18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49"/>
      <c r="AK805" s="32"/>
    </row>
    <row r="806" spans="1:37" hidden="1" x14ac:dyDescent="0.2">
      <c r="A806" s="18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49"/>
      <c r="AK806" s="32"/>
    </row>
    <row r="807" spans="1:37" hidden="1" x14ac:dyDescent="0.2">
      <c r="A807" s="18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49"/>
      <c r="AK807" s="32"/>
    </row>
    <row r="808" spans="1:37" hidden="1" x14ac:dyDescent="0.2">
      <c r="A808" s="18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49"/>
      <c r="AK808" s="32"/>
    </row>
    <row r="809" spans="1:37" hidden="1" x14ac:dyDescent="0.2">
      <c r="A809" s="18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49"/>
      <c r="AK809" s="32"/>
    </row>
    <row r="810" spans="1:37" hidden="1" x14ac:dyDescent="0.2">
      <c r="A810" s="18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49"/>
      <c r="AK810" s="32"/>
    </row>
    <row r="811" spans="1:37" hidden="1" x14ac:dyDescent="0.2">
      <c r="A811" s="18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49"/>
      <c r="AK811" s="32"/>
    </row>
    <row r="812" spans="1:37" hidden="1" x14ac:dyDescent="0.2">
      <c r="A812" s="18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49"/>
      <c r="AK812" s="32"/>
    </row>
    <row r="813" spans="1:37" hidden="1" x14ac:dyDescent="0.2">
      <c r="A813" s="18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49"/>
      <c r="AK813" s="32"/>
    </row>
    <row r="814" spans="1:37" hidden="1" x14ac:dyDescent="0.2">
      <c r="A814" s="18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49"/>
      <c r="AK814" s="32"/>
    </row>
    <row r="815" spans="1:37" hidden="1" x14ac:dyDescent="0.2">
      <c r="A815" s="18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49"/>
      <c r="AK815" s="32"/>
    </row>
    <row r="816" spans="1:37" hidden="1" x14ac:dyDescent="0.2">
      <c r="A816" s="18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49"/>
      <c r="AK816" s="32"/>
    </row>
    <row r="817" spans="1:37" hidden="1" x14ac:dyDescent="0.2">
      <c r="A817" s="18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49"/>
      <c r="AK817" s="32"/>
    </row>
    <row r="818" spans="1:37" hidden="1" x14ac:dyDescent="0.2">
      <c r="A818" s="18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49"/>
      <c r="AK818" s="32"/>
    </row>
    <row r="819" spans="1:37" hidden="1" x14ac:dyDescent="0.2">
      <c r="A819" s="18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49"/>
      <c r="AK819" s="32"/>
    </row>
    <row r="820" spans="1:37" hidden="1" x14ac:dyDescent="0.2">
      <c r="A820" s="18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49"/>
      <c r="AK820" s="32"/>
    </row>
    <row r="821" spans="1:37" hidden="1" x14ac:dyDescent="0.2">
      <c r="A821" s="18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49"/>
      <c r="AK821" s="32"/>
    </row>
    <row r="822" spans="1:37" hidden="1" x14ac:dyDescent="0.2">
      <c r="A822" s="18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49"/>
      <c r="AK822" s="32"/>
    </row>
    <row r="823" spans="1:37" hidden="1" x14ac:dyDescent="0.2">
      <c r="A823" s="18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49"/>
      <c r="AK823" s="32"/>
    </row>
    <row r="824" spans="1:37" hidden="1" x14ac:dyDescent="0.2">
      <c r="A824" s="18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49"/>
      <c r="AK824" s="32"/>
    </row>
    <row r="825" spans="1:37" hidden="1" x14ac:dyDescent="0.2">
      <c r="A825" s="18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49"/>
      <c r="AK825" s="32"/>
    </row>
    <row r="826" spans="1:37" hidden="1" x14ac:dyDescent="0.2">
      <c r="A826" s="18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49"/>
      <c r="AK826" s="32"/>
    </row>
    <row r="827" spans="1:37" hidden="1" x14ac:dyDescent="0.2">
      <c r="A827" s="18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49"/>
      <c r="AK827" s="32"/>
    </row>
    <row r="828" spans="1:37" hidden="1" x14ac:dyDescent="0.2">
      <c r="A828" s="18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49"/>
      <c r="AK828" s="32"/>
    </row>
    <row r="829" spans="1:37" hidden="1" x14ac:dyDescent="0.2">
      <c r="A829" s="18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49"/>
      <c r="AK829" s="32"/>
    </row>
    <row r="830" spans="1:37" hidden="1" x14ac:dyDescent="0.2">
      <c r="A830" s="18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49"/>
      <c r="AK830" s="32"/>
    </row>
    <row r="831" spans="1:37" hidden="1" x14ac:dyDescent="0.2">
      <c r="A831" s="18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49"/>
      <c r="AK831" s="32"/>
    </row>
    <row r="832" spans="1:37" hidden="1" x14ac:dyDescent="0.2">
      <c r="A832" s="18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49"/>
      <c r="AK832" s="32"/>
    </row>
    <row r="833" spans="1:37" hidden="1" x14ac:dyDescent="0.2">
      <c r="A833" s="18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49"/>
      <c r="AK833" s="32"/>
    </row>
    <row r="834" spans="1:37" hidden="1" x14ac:dyDescent="0.2">
      <c r="A834" s="18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49"/>
      <c r="AK834" s="32"/>
    </row>
    <row r="835" spans="1:37" hidden="1" x14ac:dyDescent="0.2">
      <c r="A835" s="18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49"/>
      <c r="AK835" s="32"/>
    </row>
    <row r="836" spans="1:37" hidden="1" x14ac:dyDescent="0.2">
      <c r="A836" s="18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49"/>
      <c r="AK836" s="32"/>
    </row>
    <row r="837" spans="1:37" hidden="1" x14ac:dyDescent="0.2">
      <c r="A837" s="18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49"/>
      <c r="AK837" s="32"/>
    </row>
    <row r="838" spans="1:37" hidden="1" x14ac:dyDescent="0.2">
      <c r="A838" s="18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49"/>
      <c r="AK838" s="32"/>
    </row>
    <row r="839" spans="1:37" hidden="1" x14ac:dyDescent="0.2">
      <c r="A839" s="18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49"/>
      <c r="AK839" s="32"/>
    </row>
    <row r="840" spans="1:37" hidden="1" x14ac:dyDescent="0.2">
      <c r="A840" s="18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49"/>
      <c r="AK840" s="32"/>
    </row>
    <row r="841" spans="1:37" hidden="1" x14ac:dyDescent="0.2">
      <c r="A841" s="18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49"/>
      <c r="AK841" s="32"/>
    </row>
    <row r="842" spans="1:37" hidden="1" x14ac:dyDescent="0.2">
      <c r="A842" s="18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49"/>
      <c r="AK842" s="32"/>
    </row>
    <row r="843" spans="1:37" hidden="1" x14ac:dyDescent="0.2">
      <c r="A843" s="18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49"/>
      <c r="AK843" s="32"/>
    </row>
    <row r="844" spans="1:37" hidden="1" x14ac:dyDescent="0.2">
      <c r="A844" s="18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49"/>
      <c r="AK844" s="32"/>
    </row>
    <row r="845" spans="1:37" hidden="1" x14ac:dyDescent="0.2">
      <c r="A845" s="18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49"/>
      <c r="AK845" s="32"/>
    </row>
    <row r="846" spans="1:37" hidden="1" x14ac:dyDescent="0.2">
      <c r="A846" s="18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49"/>
      <c r="AK846" s="32"/>
    </row>
    <row r="847" spans="1:37" hidden="1" x14ac:dyDescent="0.2">
      <c r="A847" s="18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49"/>
      <c r="AK847" s="32"/>
    </row>
    <row r="848" spans="1:37" hidden="1" x14ac:dyDescent="0.2">
      <c r="A848" s="18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49"/>
      <c r="AK848" s="32"/>
    </row>
    <row r="849" spans="1:37" hidden="1" x14ac:dyDescent="0.2">
      <c r="A849" s="18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49"/>
      <c r="AK849" s="32"/>
    </row>
    <row r="850" spans="1:37" hidden="1" x14ac:dyDescent="0.2">
      <c r="A850" s="18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49"/>
      <c r="AK850" s="32"/>
    </row>
    <row r="851" spans="1:37" hidden="1" x14ac:dyDescent="0.2">
      <c r="A851" s="18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49"/>
      <c r="AK851" s="32"/>
    </row>
    <row r="852" spans="1:37" hidden="1" x14ac:dyDescent="0.2">
      <c r="A852" s="18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49"/>
      <c r="AK852" s="32"/>
    </row>
    <row r="853" spans="1:37" hidden="1" x14ac:dyDescent="0.2">
      <c r="A853" s="18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49"/>
      <c r="AK853" s="32"/>
    </row>
    <row r="854" spans="1:37" hidden="1" x14ac:dyDescent="0.2">
      <c r="A854" s="18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49"/>
      <c r="AK854" s="32"/>
    </row>
    <row r="855" spans="1:37" hidden="1" x14ac:dyDescent="0.2">
      <c r="A855" s="18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49"/>
      <c r="AK855" s="32"/>
    </row>
    <row r="856" spans="1:37" hidden="1" x14ac:dyDescent="0.2">
      <c r="A856" s="18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49"/>
      <c r="AK856" s="32"/>
    </row>
    <row r="857" spans="1:37" hidden="1" x14ac:dyDescent="0.2">
      <c r="A857" s="18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49"/>
      <c r="AK857" s="32"/>
    </row>
    <row r="858" spans="1:37" hidden="1" x14ac:dyDescent="0.2">
      <c r="A858" s="18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49"/>
      <c r="AK858" s="32"/>
    </row>
    <row r="859" spans="1:37" hidden="1" x14ac:dyDescent="0.2">
      <c r="A859" s="18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49"/>
      <c r="AK859" s="32"/>
    </row>
    <row r="860" spans="1:37" hidden="1" x14ac:dyDescent="0.2">
      <c r="A860" s="18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49"/>
      <c r="AK860" s="32"/>
    </row>
    <row r="861" spans="1:37" hidden="1" x14ac:dyDescent="0.2">
      <c r="A861" s="18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49"/>
      <c r="AK861" s="32"/>
    </row>
    <row r="862" spans="1:37" hidden="1" x14ac:dyDescent="0.2">
      <c r="A862" s="18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49"/>
      <c r="AK862" s="32"/>
    </row>
    <row r="863" spans="1:37" hidden="1" x14ac:dyDescent="0.2">
      <c r="A863" s="18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49"/>
      <c r="AK863" s="32"/>
    </row>
    <row r="864" spans="1:37" hidden="1" x14ac:dyDescent="0.2">
      <c r="A864" s="18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49"/>
      <c r="AK864" s="32"/>
    </row>
    <row r="865" spans="1:37" hidden="1" x14ac:dyDescent="0.2">
      <c r="A865" s="18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49"/>
      <c r="AK865" s="32"/>
    </row>
    <row r="866" spans="1:37" hidden="1" x14ac:dyDescent="0.2">
      <c r="A866" s="18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49"/>
      <c r="AK866" s="32"/>
    </row>
    <row r="867" spans="1:37" hidden="1" x14ac:dyDescent="0.2">
      <c r="A867" s="18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49"/>
      <c r="AK867" s="32"/>
    </row>
    <row r="868" spans="1:37" hidden="1" x14ac:dyDescent="0.2">
      <c r="A868" s="18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49"/>
      <c r="AK868" s="32"/>
    </row>
    <row r="869" spans="1:37" hidden="1" x14ac:dyDescent="0.2">
      <c r="A869" s="18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49"/>
      <c r="AK869" s="32"/>
    </row>
    <row r="870" spans="1:37" hidden="1" x14ac:dyDescent="0.2">
      <c r="A870" s="18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49"/>
      <c r="AK870" s="32"/>
    </row>
    <row r="871" spans="1:37" hidden="1" x14ac:dyDescent="0.2">
      <c r="A871" s="18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49"/>
      <c r="AK871" s="32"/>
    </row>
    <row r="872" spans="1:37" hidden="1" x14ac:dyDescent="0.2">
      <c r="A872" s="18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49"/>
      <c r="AK872" s="32"/>
    </row>
    <row r="873" spans="1:37" hidden="1" x14ac:dyDescent="0.2">
      <c r="A873" s="18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49"/>
      <c r="AK873" s="32"/>
    </row>
    <row r="874" spans="1:37" hidden="1" x14ac:dyDescent="0.2">
      <c r="A874" s="18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49"/>
      <c r="AK874" s="32"/>
    </row>
    <row r="875" spans="1:37" hidden="1" x14ac:dyDescent="0.2">
      <c r="A875" s="18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49"/>
      <c r="AK875" s="32"/>
    </row>
    <row r="876" spans="1:37" hidden="1" x14ac:dyDescent="0.2">
      <c r="A876" s="18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49"/>
      <c r="AK876" s="32"/>
    </row>
    <row r="877" spans="1:37" hidden="1" x14ac:dyDescent="0.2">
      <c r="A877" s="18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49"/>
      <c r="AK877" s="32"/>
    </row>
    <row r="878" spans="1:37" hidden="1" x14ac:dyDescent="0.2">
      <c r="A878" s="18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49"/>
      <c r="AK878" s="32"/>
    </row>
    <row r="879" spans="1:37" hidden="1" x14ac:dyDescent="0.2">
      <c r="A879" s="18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49"/>
      <c r="AK879" s="32"/>
    </row>
    <row r="880" spans="1:37" hidden="1" x14ac:dyDescent="0.2">
      <c r="A880" s="18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49"/>
      <c r="AK880" s="32"/>
    </row>
    <row r="881" spans="1:37" hidden="1" x14ac:dyDescent="0.2">
      <c r="A881" s="18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49"/>
      <c r="AK881" s="32"/>
    </row>
    <row r="882" spans="1:37" hidden="1" x14ac:dyDescent="0.2">
      <c r="A882" s="18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49"/>
      <c r="AK882" s="32"/>
    </row>
    <row r="883" spans="1:37" hidden="1" x14ac:dyDescent="0.2">
      <c r="A883" s="18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49"/>
      <c r="AK883" s="32"/>
    </row>
    <row r="884" spans="1:37" hidden="1" x14ac:dyDescent="0.2">
      <c r="A884" s="18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49"/>
      <c r="AK884" s="32"/>
    </row>
    <row r="885" spans="1:37" hidden="1" x14ac:dyDescent="0.2">
      <c r="A885" s="18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49"/>
      <c r="AK885" s="32"/>
    </row>
    <row r="886" spans="1:37" hidden="1" x14ac:dyDescent="0.2">
      <c r="A886" s="18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49"/>
      <c r="AK886" s="32"/>
    </row>
    <row r="887" spans="1:37" hidden="1" x14ac:dyDescent="0.2">
      <c r="A887" s="18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49"/>
      <c r="AK887" s="32"/>
    </row>
    <row r="888" spans="1:37" hidden="1" x14ac:dyDescent="0.2">
      <c r="A888" s="18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49"/>
      <c r="AK888" s="32"/>
    </row>
    <row r="889" spans="1:37" hidden="1" x14ac:dyDescent="0.2">
      <c r="A889" s="18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49"/>
      <c r="AK889" s="32"/>
    </row>
    <row r="890" spans="1:37" hidden="1" x14ac:dyDescent="0.2">
      <c r="A890" s="18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49"/>
      <c r="AK890" s="32"/>
    </row>
    <row r="891" spans="1:37" hidden="1" x14ac:dyDescent="0.2">
      <c r="A891" s="18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49"/>
      <c r="AK891" s="32"/>
    </row>
    <row r="892" spans="1:37" hidden="1" x14ac:dyDescent="0.2">
      <c r="A892" s="18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49"/>
      <c r="AK892" s="32"/>
    </row>
    <row r="893" spans="1:37" hidden="1" x14ac:dyDescent="0.2">
      <c r="A893" s="18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49"/>
      <c r="AK893" s="32"/>
    </row>
    <row r="894" spans="1:37" hidden="1" x14ac:dyDescent="0.2">
      <c r="A894" s="18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49"/>
      <c r="AK894" s="32"/>
    </row>
    <row r="895" spans="1:37" hidden="1" x14ac:dyDescent="0.2">
      <c r="A895" s="18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49"/>
      <c r="AK895" s="32"/>
    </row>
    <row r="896" spans="1:37" hidden="1" x14ac:dyDescent="0.2">
      <c r="A896" s="18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49"/>
      <c r="AK896" s="32"/>
    </row>
    <row r="897" spans="1:37" hidden="1" x14ac:dyDescent="0.2">
      <c r="A897" s="18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49"/>
      <c r="AK897" s="32"/>
    </row>
    <row r="898" spans="1:37" hidden="1" x14ac:dyDescent="0.2">
      <c r="A898" s="18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49"/>
      <c r="AK898" s="32"/>
    </row>
    <row r="899" spans="1:37" hidden="1" x14ac:dyDescent="0.2">
      <c r="A899" s="18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49"/>
      <c r="AK899" s="32"/>
    </row>
    <row r="900" spans="1:37" hidden="1" x14ac:dyDescent="0.2">
      <c r="A900" s="18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49"/>
      <c r="AK900" s="32"/>
    </row>
    <row r="901" spans="1:37" hidden="1" x14ac:dyDescent="0.2">
      <c r="A901" s="18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49"/>
      <c r="AK901" s="32"/>
    </row>
    <row r="902" spans="1:37" hidden="1" x14ac:dyDescent="0.2">
      <c r="A902" s="18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49"/>
      <c r="AK902" s="32"/>
    </row>
    <row r="903" spans="1:37" hidden="1" x14ac:dyDescent="0.2">
      <c r="A903" s="18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49"/>
      <c r="AK903" s="32"/>
    </row>
    <row r="904" spans="1:37" hidden="1" x14ac:dyDescent="0.2">
      <c r="A904" s="18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49"/>
      <c r="AK904" s="32"/>
    </row>
    <row r="905" spans="1:37" hidden="1" x14ac:dyDescent="0.2">
      <c r="A905" s="18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49"/>
      <c r="AK905" s="32"/>
    </row>
    <row r="906" spans="1:37" hidden="1" x14ac:dyDescent="0.2">
      <c r="A906" s="18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49"/>
      <c r="AK906" s="32"/>
    </row>
    <row r="907" spans="1:37" hidden="1" x14ac:dyDescent="0.2">
      <c r="A907" s="18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49"/>
      <c r="AK907" s="32"/>
    </row>
    <row r="908" spans="1:37" hidden="1" x14ac:dyDescent="0.2">
      <c r="A908" s="18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49"/>
      <c r="AK908" s="32"/>
    </row>
    <row r="909" spans="1:37" hidden="1" x14ac:dyDescent="0.2">
      <c r="A909" s="18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49"/>
      <c r="AK909" s="32"/>
    </row>
    <row r="910" spans="1:37" hidden="1" x14ac:dyDescent="0.2">
      <c r="A910" s="18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49"/>
      <c r="AK910" s="32"/>
    </row>
    <row r="911" spans="1:37" hidden="1" x14ac:dyDescent="0.2">
      <c r="A911" s="18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49"/>
      <c r="AK911" s="32"/>
    </row>
    <row r="912" spans="1:37" hidden="1" x14ac:dyDescent="0.2">
      <c r="A912" s="18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49"/>
      <c r="AK912" s="32"/>
    </row>
    <row r="913" spans="1:37" hidden="1" x14ac:dyDescent="0.2">
      <c r="A913" s="18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49"/>
      <c r="AK913" s="32"/>
    </row>
    <row r="914" spans="1:37" hidden="1" x14ac:dyDescent="0.2">
      <c r="A914" s="18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49"/>
      <c r="AK914" s="32"/>
    </row>
    <row r="915" spans="1:37" hidden="1" x14ac:dyDescent="0.2">
      <c r="A915" s="18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49"/>
      <c r="AK915" s="32"/>
    </row>
    <row r="916" spans="1:37" hidden="1" x14ac:dyDescent="0.2">
      <c r="A916" s="18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49"/>
      <c r="AK916" s="32"/>
    </row>
    <row r="917" spans="1:37" hidden="1" x14ac:dyDescent="0.2">
      <c r="A917" s="18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49"/>
      <c r="AK917" s="32"/>
    </row>
    <row r="918" spans="1:37" hidden="1" x14ac:dyDescent="0.2">
      <c r="A918" s="18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49"/>
      <c r="AK918" s="32"/>
    </row>
    <row r="919" spans="1:37" hidden="1" x14ac:dyDescent="0.2">
      <c r="A919" s="18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49"/>
      <c r="AK919" s="32"/>
    </row>
    <row r="920" spans="1:37" hidden="1" x14ac:dyDescent="0.2">
      <c r="A920" s="18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49"/>
      <c r="AK920" s="32"/>
    </row>
    <row r="921" spans="1:37" hidden="1" x14ac:dyDescent="0.2">
      <c r="A921" s="18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49"/>
      <c r="AK921" s="32"/>
    </row>
    <row r="922" spans="1:37" hidden="1" x14ac:dyDescent="0.2">
      <c r="A922" s="18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49"/>
      <c r="AK922" s="32"/>
    </row>
    <row r="923" spans="1:37" hidden="1" x14ac:dyDescent="0.2">
      <c r="A923" s="18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49"/>
      <c r="AK923" s="32"/>
    </row>
    <row r="924" spans="1:37" hidden="1" x14ac:dyDescent="0.2">
      <c r="A924" s="18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49"/>
      <c r="AK924" s="32"/>
    </row>
    <row r="925" spans="1:37" hidden="1" x14ac:dyDescent="0.2">
      <c r="A925" s="18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49"/>
      <c r="AK925" s="32"/>
    </row>
    <row r="926" spans="1:37" hidden="1" x14ac:dyDescent="0.2">
      <c r="A926" s="18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49"/>
      <c r="AK926" s="32"/>
    </row>
    <row r="927" spans="1:37" hidden="1" x14ac:dyDescent="0.2">
      <c r="A927" s="18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49"/>
      <c r="AK927" s="32"/>
    </row>
    <row r="928" spans="1:37" hidden="1" x14ac:dyDescent="0.2">
      <c r="A928" s="18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49"/>
      <c r="AK928" s="32"/>
    </row>
    <row r="929" spans="1:37" hidden="1" x14ac:dyDescent="0.2">
      <c r="A929" s="18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49"/>
      <c r="AK929" s="32"/>
    </row>
    <row r="930" spans="1:37" hidden="1" x14ac:dyDescent="0.2">
      <c r="A930" s="18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49"/>
      <c r="AK930" s="32"/>
    </row>
    <row r="931" spans="1:37" hidden="1" x14ac:dyDescent="0.2">
      <c r="A931" s="18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49"/>
      <c r="AK931" s="32"/>
    </row>
    <row r="932" spans="1:37" hidden="1" x14ac:dyDescent="0.2">
      <c r="A932" s="18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49"/>
      <c r="AK932" s="32"/>
    </row>
    <row r="933" spans="1:37" hidden="1" x14ac:dyDescent="0.2">
      <c r="A933" s="18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49"/>
      <c r="AK933" s="32"/>
    </row>
    <row r="934" spans="1:37" hidden="1" x14ac:dyDescent="0.2">
      <c r="A934" s="18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49"/>
      <c r="AK934" s="32"/>
    </row>
    <row r="935" spans="1:37" hidden="1" x14ac:dyDescent="0.2">
      <c r="A935" s="18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49"/>
      <c r="AK935" s="32"/>
    </row>
    <row r="936" spans="1:37" hidden="1" x14ac:dyDescent="0.2">
      <c r="A936" s="18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49"/>
      <c r="AK936" s="32"/>
    </row>
    <row r="937" spans="1:37" hidden="1" x14ac:dyDescent="0.2">
      <c r="A937" s="18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49"/>
      <c r="AK937" s="32"/>
    </row>
    <row r="938" spans="1:37" hidden="1" x14ac:dyDescent="0.2">
      <c r="A938" s="18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49"/>
      <c r="AK938" s="32"/>
    </row>
    <row r="939" spans="1:37" hidden="1" x14ac:dyDescent="0.2">
      <c r="A939" s="18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49"/>
      <c r="AK939" s="32"/>
    </row>
    <row r="940" spans="1:37" hidden="1" x14ac:dyDescent="0.2">
      <c r="A940" s="18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49"/>
      <c r="AK940" s="32"/>
    </row>
    <row r="941" spans="1:37" hidden="1" x14ac:dyDescent="0.2">
      <c r="A941" s="18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49"/>
      <c r="AK941" s="32"/>
    </row>
    <row r="942" spans="1:37" hidden="1" x14ac:dyDescent="0.2">
      <c r="A942" s="18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49"/>
      <c r="AK942" s="32"/>
    </row>
    <row r="943" spans="1:37" hidden="1" x14ac:dyDescent="0.2">
      <c r="A943" s="18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49"/>
      <c r="AK943" s="32"/>
    </row>
    <row r="944" spans="1:37" hidden="1" x14ac:dyDescent="0.2">
      <c r="A944" s="18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49"/>
      <c r="AK944" s="32"/>
    </row>
    <row r="945" spans="1:37" hidden="1" x14ac:dyDescent="0.2">
      <c r="A945" s="18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49"/>
      <c r="AK945" s="32"/>
    </row>
    <row r="946" spans="1:37" hidden="1" x14ac:dyDescent="0.2">
      <c r="A946" s="18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49"/>
      <c r="AK946" s="32"/>
    </row>
    <row r="947" spans="1:37" hidden="1" x14ac:dyDescent="0.2">
      <c r="A947" s="18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49"/>
      <c r="AK947" s="32"/>
    </row>
    <row r="948" spans="1:37" hidden="1" x14ac:dyDescent="0.2">
      <c r="A948" s="18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49"/>
      <c r="AK948" s="32"/>
    </row>
    <row r="949" spans="1:37" hidden="1" x14ac:dyDescent="0.2">
      <c r="A949" s="18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49"/>
      <c r="AK949" s="32"/>
    </row>
    <row r="950" spans="1:37" hidden="1" x14ac:dyDescent="0.2">
      <c r="A950" s="18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49"/>
      <c r="AK950" s="32"/>
    </row>
    <row r="951" spans="1:37" hidden="1" x14ac:dyDescent="0.2">
      <c r="A951" s="18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49"/>
      <c r="AK951" s="32"/>
    </row>
    <row r="952" spans="1:37" hidden="1" x14ac:dyDescent="0.2">
      <c r="A952" s="18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49"/>
      <c r="AK952" s="32"/>
    </row>
    <row r="953" spans="1:37" hidden="1" x14ac:dyDescent="0.2">
      <c r="A953" s="18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49"/>
      <c r="AK953" s="32"/>
    </row>
    <row r="954" spans="1:37" hidden="1" x14ac:dyDescent="0.2">
      <c r="A954" s="18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49"/>
      <c r="AK954" s="32"/>
    </row>
    <row r="955" spans="1:37" hidden="1" x14ac:dyDescent="0.2">
      <c r="A955" s="18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49"/>
      <c r="AK955" s="32"/>
    </row>
    <row r="956" spans="1:37" hidden="1" x14ac:dyDescent="0.2">
      <c r="A956" s="18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49"/>
      <c r="AK956" s="32"/>
    </row>
    <row r="957" spans="1:37" hidden="1" x14ac:dyDescent="0.2">
      <c r="A957" s="18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49"/>
      <c r="AK957" s="32"/>
    </row>
    <row r="958" spans="1:37" hidden="1" x14ac:dyDescent="0.2">
      <c r="A958" s="18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49"/>
      <c r="AK958" s="32"/>
    </row>
    <row r="959" spans="1:37" hidden="1" x14ac:dyDescent="0.2">
      <c r="A959" s="18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49"/>
      <c r="AK959" s="32"/>
    </row>
    <row r="960" spans="1:37" hidden="1" x14ac:dyDescent="0.2">
      <c r="A960" s="18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49"/>
      <c r="AK960" s="32"/>
    </row>
    <row r="961" spans="1:37" hidden="1" x14ac:dyDescent="0.2">
      <c r="A961" s="18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49"/>
      <c r="AK961" s="32"/>
    </row>
    <row r="962" spans="1:37" hidden="1" x14ac:dyDescent="0.2">
      <c r="A962" s="18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49"/>
      <c r="AK962" s="32"/>
    </row>
    <row r="963" spans="1:37" hidden="1" x14ac:dyDescent="0.2">
      <c r="A963" s="18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49"/>
      <c r="AK963" s="32"/>
    </row>
    <row r="964" spans="1:37" hidden="1" x14ac:dyDescent="0.2">
      <c r="A964" s="18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49"/>
      <c r="AK964" s="32"/>
    </row>
    <row r="965" spans="1:37" hidden="1" x14ac:dyDescent="0.2">
      <c r="A965" s="18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49"/>
      <c r="AK965" s="32"/>
    </row>
    <row r="966" spans="1:37" hidden="1" x14ac:dyDescent="0.2">
      <c r="A966" s="18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49"/>
      <c r="AK966" s="32"/>
    </row>
    <row r="967" spans="1:37" hidden="1" x14ac:dyDescent="0.2">
      <c r="A967" s="18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49"/>
      <c r="AK967" s="32"/>
    </row>
    <row r="968" spans="1:37" hidden="1" x14ac:dyDescent="0.2">
      <c r="A968" s="18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49"/>
      <c r="AK968" s="32"/>
    </row>
    <row r="969" spans="1:37" hidden="1" x14ac:dyDescent="0.2">
      <c r="A969" s="18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49"/>
      <c r="AK969" s="32"/>
    </row>
    <row r="970" spans="1:37" hidden="1" x14ac:dyDescent="0.2">
      <c r="A970" s="18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49"/>
      <c r="AK970" s="32"/>
    </row>
    <row r="971" spans="1:37" hidden="1" x14ac:dyDescent="0.2">
      <c r="A971" s="18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49"/>
      <c r="AK971" s="32"/>
    </row>
    <row r="972" spans="1:37" hidden="1" x14ac:dyDescent="0.2">
      <c r="A972" s="18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49"/>
      <c r="AK972" s="32"/>
    </row>
    <row r="973" spans="1:37" hidden="1" x14ac:dyDescent="0.2">
      <c r="A973" s="18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49"/>
      <c r="AK973" s="32"/>
    </row>
    <row r="974" spans="1:37" hidden="1" x14ac:dyDescent="0.2">
      <c r="A974" s="18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49"/>
      <c r="AK974" s="32"/>
    </row>
    <row r="975" spans="1:37" hidden="1" x14ac:dyDescent="0.2">
      <c r="A975" s="18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49"/>
      <c r="AK975" s="32"/>
    </row>
    <row r="976" spans="1:37" hidden="1" x14ac:dyDescent="0.2">
      <c r="A976" s="18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49"/>
      <c r="AK976" s="32"/>
    </row>
    <row r="977" spans="1:37" hidden="1" x14ac:dyDescent="0.2">
      <c r="A977" s="18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49"/>
      <c r="AK977" s="32"/>
    </row>
    <row r="978" spans="1:37" hidden="1" x14ac:dyDescent="0.2">
      <c r="A978" s="18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49"/>
      <c r="AK978" s="32"/>
    </row>
    <row r="979" spans="1:37" hidden="1" x14ac:dyDescent="0.2">
      <c r="A979" s="18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49"/>
      <c r="AK979" s="32"/>
    </row>
    <row r="980" spans="1:37" hidden="1" x14ac:dyDescent="0.2">
      <c r="A980" s="18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49"/>
      <c r="AK980" s="32"/>
    </row>
    <row r="981" spans="1:37" hidden="1" x14ac:dyDescent="0.2">
      <c r="A981" s="18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49"/>
      <c r="AK981" s="32"/>
    </row>
    <row r="982" spans="1:37" hidden="1" x14ac:dyDescent="0.2">
      <c r="A982" s="18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49"/>
      <c r="AK982" s="32"/>
    </row>
    <row r="983" spans="1:37" hidden="1" x14ac:dyDescent="0.2">
      <c r="A983" s="18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49"/>
      <c r="AK983" s="32"/>
    </row>
    <row r="984" spans="1:37" hidden="1" x14ac:dyDescent="0.2">
      <c r="A984" s="18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49"/>
      <c r="AK984" s="32"/>
    </row>
    <row r="985" spans="1:37" hidden="1" x14ac:dyDescent="0.2">
      <c r="A985" s="18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49"/>
      <c r="AK985" s="32"/>
    </row>
    <row r="986" spans="1:37" hidden="1" x14ac:dyDescent="0.2">
      <c r="A986" s="18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49"/>
      <c r="AK986" s="32"/>
    </row>
    <row r="987" spans="1:37" hidden="1" x14ac:dyDescent="0.2">
      <c r="A987" s="18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49"/>
      <c r="AK987" s="32"/>
    </row>
    <row r="988" spans="1:37" hidden="1" x14ac:dyDescent="0.2">
      <c r="A988" s="18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49"/>
      <c r="AK988" s="32"/>
    </row>
    <row r="989" spans="1:37" hidden="1" x14ac:dyDescent="0.2">
      <c r="A989" s="18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49"/>
      <c r="AK989" s="32"/>
    </row>
    <row r="990" spans="1:37" hidden="1" x14ac:dyDescent="0.2">
      <c r="A990" s="18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49"/>
      <c r="AK990" s="32"/>
    </row>
    <row r="991" spans="1:37" hidden="1" x14ac:dyDescent="0.2">
      <c r="A991" s="18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49"/>
      <c r="AK991" s="32"/>
    </row>
    <row r="992" spans="1:37" hidden="1" x14ac:dyDescent="0.2">
      <c r="A992" s="18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49"/>
      <c r="AK992" s="32"/>
    </row>
    <row r="993" spans="1:37" hidden="1" x14ac:dyDescent="0.2">
      <c r="A993" s="18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49"/>
      <c r="AK993" s="32"/>
    </row>
    <row r="994" spans="1:37" hidden="1" x14ac:dyDescent="0.2">
      <c r="A994" s="18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49"/>
      <c r="AK994" s="32"/>
    </row>
    <row r="995" spans="1:37" hidden="1" x14ac:dyDescent="0.2">
      <c r="A995" s="18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49"/>
      <c r="AK995" s="32"/>
    </row>
    <row r="996" spans="1:37" hidden="1" x14ac:dyDescent="0.2">
      <c r="A996" s="18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49"/>
      <c r="AK996" s="32"/>
    </row>
    <row r="997" spans="1:37" hidden="1" x14ac:dyDescent="0.2">
      <c r="A997" s="18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49"/>
      <c r="AK997" s="32"/>
    </row>
    <row r="998" spans="1:37" hidden="1" x14ac:dyDescent="0.2">
      <c r="A998" s="18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49"/>
      <c r="AK998" s="32"/>
    </row>
    <row r="999" spans="1:37" hidden="1" x14ac:dyDescent="0.2">
      <c r="A999" s="18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49"/>
      <c r="AK999" s="32"/>
    </row>
    <row r="1000" spans="1:37" hidden="1" x14ac:dyDescent="0.2">
      <c r="A1000" s="18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49"/>
      <c r="AK1000" s="32"/>
    </row>
    <row r="1001" spans="1:37" hidden="1" x14ac:dyDescent="0.2">
      <c r="A1001" s="18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49"/>
      <c r="AK1001" s="32"/>
    </row>
    <row r="1002" spans="1:37" hidden="1" x14ac:dyDescent="0.2">
      <c r="A1002" s="18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49"/>
      <c r="AK1002" s="32"/>
    </row>
    <row r="1003" spans="1:37" hidden="1" x14ac:dyDescent="0.2">
      <c r="A1003" s="18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49"/>
      <c r="AK1003" s="32"/>
    </row>
    <row r="1004" spans="1:37" hidden="1" x14ac:dyDescent="0.2">
      <c r="A1004" s="18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49"/>
      <c r="AK1004" s="32"/>
    </row>
    <row r="1005" spans="1:37" hidden="1" x14ac:dyDescent="0.2">
      <c r="A1005" s="18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49"/>
      <c r="AK1005" s="32"/>
    </row>
    <row r="1006" spans="1:37" hidden="1" x14ac:dyDescent="0.2">
      <c r="A1006" s="18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49"/>
      <c r="AK1006" s="32"/>
    </row>
    <row r="1007" spans="1:37" hidden="1" x14ac:dyDescent="0.2">
      <c r="A1007" s="18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49"/>
      <c r="AK1007" s="32"/>
    </row>
    <row r="1008" spans="1:37" hidden="1" x14ac:dyDescent="0.2">
      <c r="A1008" s="18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49"/>
      <c r="AK1008" s="32"/>
    </row>
    <row r="1009" spans="1:37" hidden="1" x14ac:dyDescent="0.2">
      <c r="A1009" s="18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49"/>
      <c r="AK1009" s="32"/>
    </row>
    <row r="1010" spans="1:37" hidden="1" x14ac:dyDescent="0.2">
      <c r="A1010" s="18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49"/>
      <c r="AK1010" s="32"/>
    </row>
    <row r="1011" spans="1:37" hidden="1" x14ac:dyDescent="0.2">
      <c r="A1011" s="18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49"/>
      <c r="AK1011" s="32"/>
    </row>
    <row r="1012" spans="1:37" hidden="1" x14ac:dyDescent="0.2">
      <c r="A1012" s="18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49"/>
      <c r="AK1012" s="32"/>
    </row>
    <row r="1013" spans="1:37" hidden="1" x14ac:dyDescent="0.2">
      <c r="A1013" s="18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49"/>
      <c r="AK1013" s="32"/>
    </row>
    <row r="1014" spans="1:37" hidden="1" x14ac:dyDescent="0.2">
      <c r="A1014" s="18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49"/>
      <c r="AK1014" s="32"/>
    </row>
    <row r="1015" spans="1:37" hidden="1" x14ac:dyDescent="0.2">
      <c r="A1015" s="18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49"/>
      <c r="AK1015" s="32"/>
    </row>
    <row r="1016" spans="1:37" hidden="1" x14ac:dyDescent="0.2">
      <c r="A1016" s="18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49"/>
      <c r="AK1016" s="32"/>
    </row>
    <row r="1017" spans="1:37" hidden="1" x14ac:dyDescent="0.2">
      <c r="A1017" s="18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49"/>
      <c r="AK1017" s="32"/>
    </row>
    <row r="1018" spans="1:37" hidden="1" x14ac:dyDescent="0.2">
      <c r="A1018" s="18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49"/>
      <c r="AK1018" s="32"/>
    </row>
    <row r="1019" spans="1:37" hidden="1" x14ac:dyDescent="0.2">
      <c r="A1019" s="18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49"/>
      <c r="AK1019" s="32"/>
    </row>
    <row r="1020" spans="1:37" hidden="1" x14ac:dyDescent="0.2">
      <c r="A1020" s="18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49"/>
      <c r="AK1020" s="32"/>
    </row>
    <row r="1021" spans="1:37" hidden="1" x14ac:dyDescent="0.2">
      <c r="A1021" s="18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49"/>
      <c r="AK1021" s="32"/>
    </row>
    <row r="1022" spans="1:37" hidden="1" x14ac:dyDescent="0.2">
      <c r="A1022" s="18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49"/>
      <c r="AK1022" s="32"/>
    </row>
    <row r="1023" spans="1:37" hidden="1" x14ac:dyDescent="0.2">
      <c r="A1023" s="18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49"/>
      <c r="AK1023" s="32"/>
    </row>
    <row r="1024" spans="1:37" hidden="1" x14ac:dyDescent="0.2">
      <c r="A1024" s="18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49"/>
      <c r="AK1024" s="32"/>
    </row>
    <row r="1025" spans="1:37" hidden="1" x14ac:dyDescent="0.2">
      <c r="A1025" s="18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49"/>
      <c r="AK1025" s="32"/>
    </row>
    <row r="1026" spans="1:37" hidden="1" x14ac:dyDescent="0.2">
      <c r="A1026" s="18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49"/>
      <c r="AK1026" s="32"/>
    </row>
    <row r="1027" spans="1:37" hidden="1" x14ac:dyDescent="0.2">
      <c r="A1027" s="18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49"/>
      <c r="AK1027" s="32"/>
    </row>
    <row r="1028" spans="1:37" hidden="1" x14ac:dyDescent="0.2">
      <c r="A1028" s="18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49"/>
      <c r="AK1028" s="32"/>
    </row>
    <row r="1029" spans="1:37" hidden="1" x14ac:dyDescent="0.2">
      <c r="A1029" s="18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49"/>
      <c r="AK1029" s="32"/>
    </row>
    <row r="1030" spans="1:37" hidden="1" x14ac:dyDescent="0.2">
      <c r="A1030" s="18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49"/>
      <c r="AK1030" s="32"/>
    </row>
    <row r="1031" spans="1:37" hidden="1" x14ac:dyDescent="0.2">
      <c r="A1031" s="18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49"/>
      <c r="AK1031" s="32"/>
    </row>
    <row r="1032" spans="1:37" hidden="1" x14ac:dyDescent="0.2">
      <c r="A1032" s="18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49"/>
      <c r="AK1032" s="32"/>
    </row>
    <row r="1033" spans="1:37" hidden="1" x14ac:dyDescent="0.2">
      <c r="A1033" s="18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49"/>
      <c r="AK1033" s="32"/>
    </row>
    <row r="1034" spans="1:37" hidden="1" x14ac:dyDescent="0.2">
      <c r="A1034" s="18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49"/>
      <c r="AK1034" s="32"/>
    </row>
    <row r="1035" spans="1:37" hidden="1" x14ac:dyDescent="0.2">
      <c r="A1035" s="18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49"/>
      <c r="AK1035" s="32"/>
    </row>
    <row r="1036" spans="1:37" hidden="1" x14ac:dyDescent="0.2">
      <c r="A1036" s="18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49"/>
      <c r="AK1036" s="32"/>
    </row>
    <row r="1037" spans="1:37" hidden="1" x14ac:dyDescent="0.2">
      <c r="A1037" s="18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49"/>
      <c r="AK1037" s="32"/>
    </row>
    <row r="1038" spans="1:37" hidden="1" x14ac:dyDescent="0.2">
      <c r="A1038" s="18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49"/>
      <c r="AK1038" s="32"/>
    </row>
    <row r="1039" spans="1:37" hidden="1" x14ac:dyDescent="0.2">
      <c r="A1039" s="18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49"/>
      <c r="AK1039" s="32"/>
    </row>
    <row r="1040" spans="1:37" hidden="1" x14ac:dyDescent="0.2">
      <c r="A1040" s="18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49"/>
      <c r="AK1040" s="32"/>
    </row>
    <row r="1041" spans="1:37" hidden="1" x14ac:dyDescent="0.2">
      <c r="A1041" s="18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49"/>
      <c r="AK1041" s="32"/>
    </row>
    <row r="1042" spans="1:37" hidden="1" x14ac:dyDescent="0.2">
      <c r="A1042" s="18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49"/>
      <c r="AK1042" s="32"/>
    </row>
    <row r="1043" spans="1:37" hidden="1" x14ac:dyDescent="0.2">
      <c r="A1043" s="18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49"/>
      <c r="AK1043" s="32"/>
    </row>
    <row r="1044" spans="1:37" hidden="1" x14ac:dyDescent="0.2">
      <c r="A1044" s="18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49"/>
      <c r="AK1044" s="32"/>
    </row>
    <row r="1045" spans="1:37" hidden="1" x14ac:dyDescent="0.2">
      <c r="A1045" s="18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49"/>
      <c r="AK1045" s="32"/>
    </row>
    <row r="1046" spans="1:37" hidden="1" x14ac:dyDescent="0.2">
      <c r="A1046" s="18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49"/>
      <c r="AK1046" s="32"/>
    </row>
    <row r="1047" spans="1:37" hidden="1" x14ac:dyDescent="0.2">
      <c r="A1047" s="18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49"/>
      <c r="AK1047" s="32"/>
    </row>
    <row r="1048" spans="1:37" hidden="1" x14ac:dyDescent="0.2">
      <c r="A1048" s="18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49"/>
      <c r="AK1048" s="32"/>
    </row>
    <row r="1049" spans="1:37" hidden="1" x14ac:dyDescent="0.2">
      <c r="A1049" s="18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49"/>
      <c r="AK1049" s="32"/>
    </row>
    <row r="1050" spans="1:37" hidden="1" x14ac:dyDescent="0.2">
      <c r="A1050" s="18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49"/>
      <c r="AK1050" s="32"/>
    </row>
    <row r="1051" spans="1:37" hidden="1" x14ac:dyDescent="0.2">
      <c r="A1051" s="18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49"/>
      <c r="AK1051" s="32"/>
    </row>
    <row r="1052" spans="1:37" hidden="1" x14ac:dyDescent="0.2">
      <c r="A1052" s="18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49"/>
      <c r="AK1052" s="32"/>
    </row>
    <row r="1053" spans="1:37" hidden="1" x14ac:dyDescent="0.2">
      <c r="A1053" s="18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49"/>
      <c r="AK1053" s="32"/>
    </row>
    <row r="1054" spans="1:37" hidden="1" x14ac:dyDescent="0.2">
      <c r="A1054" s="18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49"/>
      <c r="AK1054" s="32"/>
    </row>
    <row r="1055" spans="1:37" hidden="1" x14ac:dyDescent="0.2">
      <c r="A1055" s="18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49"/>
      <c r="AK1055" s="32"/>
    </row>
    <row r="1056" spans="1:37" hidden="1" x14ac:dyDescent="0.2">
      <c r="A1056" s="18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49"/>
      <c r="AK1056" s="32"/>
    </row>
    <row r="1057" spans="1:37" hidden="1" x14ac:dyDescent="0.2">
      <c r="A1057" s="18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49"/>
      <c r="AK1057" s="32"/>
    </row>
    <row r="1058" spans="1:37" hidden="1" x14ac:dyDescent="0.2">
      <c r="A1058" s="18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49"/>
      <c r="AK1058" s="32"/>
    </row>
    <row r="1059" spans="1:37" hidden="1" x14ac:dyDescent="0.2">
      <c r="A1059" s="18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49"/>
      <c r="AK1059" s="32"/>
    </row>
    <row r="1060" spans="1:37" hidden="1" x14ac:dyDescent="0.2">
      <c r="A1060" s="18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49"/>
      <c r="AK1060" s="32"/>
    </row>
    <row r="1061" spans="1:37" hidden="1" x14ac:dyDescent="0.2">
      <c r="A1061" s="18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49"/>
      <c r="AK1061" s="32"/>
    </row>
    <row r="1062" spans="1:37" hidden="1" x14ac:dyDescent="0.2">
      <c r="A1062" s="18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49"/>
      <c r="AK1062" s="32"/>
    </row>
    <row r="1063" spans="1:37" hidden="1" x14ac:dyDescent="0.2">
      <c r="A1063" s="18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49"/>
      <c r="AK1063" s="32"/>
    </row>
    <row r="1064" spans="1:37" hidden="1" x14ac:dyDescent="0.2">
      <c r="A1064" s="18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49"/>
      <c r="AK1064" s="32"/>
    </row>
    <row r="1065" spans="1:37" hidden="1" x14ac:dyDescent="0.2">
      <c r="A1065" s="18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49"/>
      <c r="AK1065" s="32"/>
    </row>
    <row r="1066" spans="1:37" hidden="1" x14ac:dyDescent="0.2">
      <c r="A1066" s="18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49"/>
      <c r="AK1066" s="32"/>
    </row>
    <row r="1067" spans="1:37" hidden="1" x14ac:dyDescent="0.2">
      <c r="A1067" s="18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49"/>
      <c r="AK1067" s="32"/>
    </row>
    <row r="1068" spans="1:37" hidden="1" x14ac:dyDescent="0.2">
      <c r="A1068" s="18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49"/>
      <c r="AK1068" s="32"/>
    </row>
    <row r="1069" spans="1:37" hidden="1" x14ac:dyDescent="0.2">
      <c r="A1069" s="18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49"/>
      <c r="AK1069" s="32"/>
    </row>
    <row r="1070" spans="1:37" hidden="1" x14ac:dyDescent="0.2">
      <c r="A1070" s="18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49"/>
      <c r="AK1070" s="32"/>
    </row>
    <row r="1071" spans="1:37" hidden="1" x14ac:dyDescent="0.2">
      <c r="A1071" s="18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49"/>
      <c r="AK1071" s="32"/>
    </row>
    <row r="1072" spans="1:37" hidden="1" x14ac:dyDescent="0.2">
      <c r="A1072" s="18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49"/>
      <c r="AK1072" s="32"/>
    </row>
    <row r="1073" spans="1:37" hidden="1" x14ac:dyDescent="0.2">
      <c r="A1073" s="18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49"/>
      <c r="AK1073" s="32"/>
    </row>
    <row r="1074" spans="1:37" hidden="1" x14ac:dyDescent="0.2">
      <c r="A1074" s="18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49"/>
      <c r="AK1074" s="32"/>
    </row>
    <row r="1075" spans="1:37" hidden="1" x14ac:dyDescent="0.2">
      <c r="A1075" s="18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49"/>
      <c r="AK1075" s="32"/>
    </row>
    <row r="1076" spans="1:37" hidden="1" x14ac:dyDescent="0.2">
      <c r="A1076" s="18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49"/>
      <c r="AK1076" s="32"/>
    </row>
    <row r="1077" spans="1:37" hidden="1" x14ac:dyDescent="0.2">
      <c r="A1077" s="18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49"/>
      <c r="AK1077" s="32"/>
    </row>
    <row r="1078" spans="1:37" hidden="1" x14ac:dyDescent="0.2">
      <c r="A1078" s="18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49"/>
      <c r="AK1078" s="32"/>
    </row>
    <row r="1079" spans="1:37" hidden="1" x14ac:dyDescent="0.2">
      <c r="A1079" s="18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49"/>
      <c r="AK1079" s="32"/>
    </row>
    <row r="1080" spans="1:37" hidden="1" x14ac:dyDescent="0.2">
      <c r="A1080" s="18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49"/>
      <c r="AK1080" s="32"/>
    </row>
    <row r="1081" spans="1:37" hidden="1" x14ac:dyDescent="0.2">
      <c r="A1081" s="18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49"/>
      <c r="AK1081" s="32"/>
    </row>
    <row r="1082" spans="1:37" hidden="1" x14ac:dyDescent="0.2">
      <c r="A1082" s="18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49"/>
      <c r="AK1082" s="32"/>
    </row>
    <row r="1083" spans="1:37" hidden="1" x14ac:dyDescent="0.2">
      <c r="A1083" s="18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49"/>
      <c r="AK1083" s="32"/>
    </row>
    <row r="1084" spans="1:37" hidden="1" x14ac:dyDescent="0.2">
      <c r="A1084" s="18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49"/>
      <c r="AK1084" s="32"/>
    </row>
    <row r="1085" spans="1:37" hidden="1" x14ac:dyDescent="0.2">
      <c r="A1085" s="18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49"/>
      <c r="AK1085" s="32"/>
    </row>
    <row r="1086" spans="1:37" hidden="1" x14ac:dyDescent="0.2">
      <c r="A1086" s="18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49"/>
      <c r="AK1086" s="32"/>
    </row>
    <row r="1087" spans="1:37" hidden="1" x14ac:dyDescent="0.2">
      <c r="A1087" s="18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49"/>
      <c r="AK1087" s="32"/>
    </row>
    <row r="1088" spans="1:37" hidden="1" x14ac:dyDescent="0.2">
      <c r="A1088" s="18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49"/>
      <c r="AK1088" s="32"/>
    </row>
    <row r="1089" spans="1:37" hidden="1" x14ac:dyDescent="0.2">
      <c r="A1089" s="18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49"/>
      <c r="AK1089" s="32"/>
    </row>
    <row r="1090" spans="1:37" hidden="1" x14ac:dyDescent="0.2">
      <c r="A1090" s="18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49"/>
      <c r="AK1090" s="32"/>
    </row>
    <row r="1091" spans="1:37" hidden="1" x14ac:dyDescent="0.2">
      <c r="A1091" s="18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49"/>
      <c r="AK1091" s="32"/>
    </row>
    <row r="1092" spans="1:37" hidden="1" x14ac:dyDescent="0.2">
      <c r="A1092" s="18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49"/>
      <c r="AK1092" s="32"/>
    </row>
    <row r="1093" spans="1:37" hidden="1" x14ac:dyDescent="0.2">
      <c r="A1093" s="18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49"/>
      <c r="AK1093" s="32"/>
    </row>
    <row r="1094" spans="1:37" hidden="1" x14ac:dyDescent="0.2">
      <c r="A1094" s="18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49"/>
      <c r="AK1094" s="32"/>
    </row>
    <row r="1095" spans="1:37" hidden="1" x14ac:dyDescent="0.2">
      <c r="A1095" s="18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49"/>
      <c r="AK1095" s="32"/>
    </row>
    <row r="1096" spans="1:37" hidden="1" x14ac:dyDescent="0.2">
      <c r="A1096" s="18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49"/>
      <c r="AK1096" s="32"/>
    </row>
    <row r="1097" spans="1:37" hidden="1" x14ac:dyDescent="0.2">
      <c r="A1097" s="18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49"/>
      <c r="AK1097" s="32"/>
    </row>
    <row r="1098" spans="1:37" hidden="1" x14ac:dyDescent="0.2">
      <c r="A1098" s="18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49"/>
      <c r="AK1098" s="32"/>
    </row>
    <row r="1099" spans="1:37" hidden="1" x14ac:dyDescent="0.2">
      <c r="A1099" s="18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49"/>
      <c r="AK1099" s="32"/>
    </row>
    <row r="1100" spans="1:37" hidden="1" x14ac:dyDescent="0.2">
      <c r="A1100" s="18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49"/>
      <c r="AK1100" s="32"/>
    </row>
    <row r="1101" spans="1:37" hidden="1" x14ac:dyDescent="0.2">
      <c r="A1101" s="18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49"/>
      <c r="AK1101" s="32"/>
    </row>
    <row r="1102" spans="1:37" hidden="1" x14ac:dyDescent="0.2">
      <c r="A1102" s="18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49"/>
      <c r="AK1102" s="32"/>
    </row>
    <row r="1103" spans="1:37" hidden="1" x14ac:dyDescent="0.2">
      <c r="A1103" s="18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49"/>
      <c r="AK1103" s="32"/>
    </row>
    <row r="1104" spans="1:37" hidden="1" x14ac:dyDescent="0.2">
      <c r="A1104" s="18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49"/>
      <c r="AK1104" s="32"/>
    </row>
    <row r="1105" spans="1:37" hidden="1" x14ac:dyDescent="0.2">
      <c r="A1105" s="18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49"/>
      <c r="AK1105" s="32"/>
    </row>
    <row r="1106" spans="1:37" hidden="1" x14ac:dyDescent="0.2">
      <c r="A1106" s="18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49"/>
      <c r="AK1106" s="32"/>
    </row>
    <row r="1107" spans="1:37" hidden="1" x14ac:dyDescent="0.2">
      <c r="A1107" s="18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49"/>
      <c r="AK1107" s="32"/>
    </row>
    <row r="1108" spans="1:37" hidden="1" x14ac:dyDescent="0.2">
      <c r="A1108" s="18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49"/>
      <c r="AK1108" s="32"/>
    </row>
    <row r="1109" spans="1:37" hidden="1" x14ac:dyDescent="0.2">
      <c r="A1109" s="18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49"/>
      <c r="AK1109" s="32"/>
    </row>
    <row r="1110" spans="1:37" hidden="1" x14ac:dyDescent="0.2">
      <c r="A1110" s="18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49"/>
      <c r="AK1110" s="32"/>
    </row>
    <row r="1111" spans="1:37" hidden="1" x14ac:dyDescent="0.2">
      <c r="A1111" s="18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49"/>
      <c r="AK1111" s="32"/>
    </row>
    <row r="1112" spans="1:37" hidden="1" x14ac:dyDescent="0.2">
      <c r="A1112" s="18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49"/>
      <c r="AK1112" s="32"/>
    </row>
    <row r="1113" spans="1:37" hidden="1" x14ac:dyDescent="0.2">
      <c r="A1113" s="18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49"/>
      <c r="AK1113" s="32"/>
    </row>
    <row r="1114" spans="1:37" hidden="1" x14ac:dyDescent="0.2">
      <c r="A1114" s="18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49"/>
      <c r="AK1114" s="32"/>
    </row>
    <row r="1115" spans="1:37" hidden="1" x14ac:dyDescent="0.2">
      <c r="A1115" s="18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49"/>
      <c r="AK1115" s="32"/>
    </row>
    <row r="1116" spans="1:37" hidden="1" x14ac:dyDescent="0.2">
      <c r="A1116" s="18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49"/>
      <c r="AK1116" s="32"/>
    </row>
    <row r="1117" spans="1:37" hidden="1" x14ac:dyDescent="0.2">
      <c r="A1117" s="18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49"/>
      <c r="AK1117" s="32"/>
    </row>
    <row r="1118" spans="1:37" hidden="1" x14ac:dyDescent="0.2">
      <c r="A1118" s="18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49"/>
      <c r="AK1118" s="32"/>
    </row>
    <row r="1119" spans="1:37" hidden="1" x14ac:dyDescent="0.2">
      <c r="A1119" s="18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49"/>
      <c r="AK1119" s="32"/>
    </row>
    <row r="1120" spans="1:37" hidden="1" x14ac:dyDescent="0.2">
      <c r="A1120" s="18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49"/>
      <c r="AK1120" s="32"/>
    </row>
    <row r="1121" spans="1:37" hidden="1" x14ac:dyDescent="0.2">
      <c r="A1121" s="18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49"/>
      <c r="AK1121" s="32"/>
    </row>
    <row r="1122" spans="1:37" hidden="1" x14ac:dyDescent="0.2">
      <c r="A1122" s="18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49"/>
      <c r="AK1122" s="32"/>
    </row>
    <row r="1123" spans="1:37" hidden="1" x14ac:dyDescent="0.2">
      <c r="A1123" s="18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49"/>
      <c r="AK1123" s="32"/>
    </row>
    <row r="1124" spans="1:37" hidden="1" x14ac:dyDescent="0.2">
      <c r="A1124" s="18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49"/>
      <c r="AK1124" s="32"/>
    </row>
    <row r="1125" spans="1:37" hidden="1" x14ac:dyDescent="0.2">
      <c r="A1125" s="18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49"/>
      <c r="AK1125" s="32"/>
    </row>
    <row r="1126" spans="1:37" hidden="1" x14ac:dyDescent="0.2">
      <c r="A1126" s="18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49"/>
      <c r="AK1126" s="32"/>
    </row>
    <row r="1127" spans="1:37" hidden="1" x14ac:dyDescent="0.2">
      <c r="A1127" s="18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49"/>
      <c r="AK1127" s="32"/>
    </row>
    <row r="1128" spans="1:37" hidden="1" x14ac:dyDescent="0.2">
      <c r="A1128" s="18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49"/>
      <c r="AK1128" s="32"/>
    </row>
    <row r="1129" spans="1:37" hidden="1" x14ac:dyDescent="0.2">
      <c r="A1129" s="18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49"/>
      <c r="AK1129" s="32"/>
    </row>
    <row r="1130" spans="1:37" hidden="1" x14ac:dyDescent="0.2">
      <c r="A1130" s="18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49"/>
      <c r="AK1130" s="32"/>
    </row>
    <row r="1131" spans="1:37" hidden="1" x14ac:dyDescent="0.2">
      <c r="A1131" s="18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49"/>
      <c r="AK1131" s="32"/>
    </row>
    <row r="1132" spans="1:37" hidden="1" x14ac:dyDescent="0.2">
      <c r="A1132" s="18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49"/>
      <c r="AK1132" s="32"/>
    </row>
    <row r="1133" spans="1:37" hidden="1" x14ac:dyDescent="0.2">
      <c r="A1133" s="18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49"/>
      <c r="AK1133" s="32"/>
    </row>
    <row r="1134" spans="1:37" hidden="1" x14ac:dyDescent="0.2">
      <c r="A1134" s="18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49"/>
      <c r="AK1134" s="32"/>
    </row>
    <row r="1135" spans="1:37" hidden="1" x14ac:dyDescent="0.2">
      <c r="A1135" s="18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49"/>
      <c r="AK1135" s="32"/>
    </row>
    <row r="1136" spans="1:37" hidden="1" x14ac:dyDescent="0.2">
      <c r="A1136" s="18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49"/>
      <c r="AK1136" s="32"/>
    </row>
    <row r="1137" spans="1:37" hidden="1" x14ac:dyDescent="0.2">
      <c r="A1137" s="18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49"/>
      <c r="AK1137" s="32"/>
    </row>
    <row r="1138" spans="1:37" hidden="1" x14ac:dyDescent="0.2">
      <c r="A1138" s="18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49"/>
      <c r="AK1138" s="32"/>
    </row>
    <row r="1139" spans="1:37" hidden="1" x14ac:dyDescent="0.2">
      <c r="A1139" s="18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49"/>
      <c r="AK1139" s="32"/>
    </row>
    <row r="1140" spans="1:37" hidden="1" x14ac:dyDescent="0.2">
      <c r="A1140" s="18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49"/>
      <c r="AK1140" s="32"/>
    </row>
    <row r="1141" spans="1:37" hidden="1" x14ac:dyDescent="0.2">
      <c r="A1141" s="18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49"/>
      <c r="AK1141" s="32"/>
    </row>
    <row r="1142" spans="1:37" hidden="1" x14ac:dyDescent="0.2">
      <c r="A1142" s="18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49"/>
      <c r="AK1142" s="32"/>
    </row>
    <row r="1143" spans="1:37" hidden="1" x14ac:dyDescent="0.2">
      <c r="A1143" s="18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49"/>
      <c r="AK1143" s="32"/>
    </row>
    <row r="1144" spans="1:37" hidden="1" x14ac:dyDescent="0.2">
      <c r="A1144" s="18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49"/>
      <c r="AK1144" s="32"/>
    </row>
    <row r="1145" spans="1:37" hidden="1" x14ac:dyDescent="0.2">
      <c r="A1145" s="18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49"/>
      <c r="AK1145" s="32"/>
    </row>
    <row r="1146" spans="1:37" hidden="1" x14ac:dyDescent="0.2">
      <c r="A1146" s="18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49"/>
      <c r="AK1146" s="32"/>
    </row>
    <row r="1147" spans="1:37" hidden="1" x14ac:dyDescent="0.2">
      <c r="A1147" s="18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49"/>
      <c r="AK1147" s="32"/>
    </row>
    <row r="1148" spans="1:37" hidden="1" x14ac:dyDescent="0.2">
      <c r="A1148" s="18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49"/>
      <c r="AK1148" s="32"/>
    </row>
    <row r="1149" spans="1:37" hidden="1" x14ac:dyDescent="0.2">
      <c r="A1149" s="18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49"/>
      <c r="AK1149" s="32"/>
    </row>
    <row r="1150" spans="1:37" hidden="1" x14ac:dyDescent="0.2">
      <c r="A1150" s="18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49"/>
      <c r="AK1150" s="32"/>
    </row>
    <row r="1151" spans="1:37" hidden="1" x14ac:dyDescent="0.2">
      <c r="A1151" s="18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49"/>
      <c r="AK1151" s="32"/>
    </row>
    <row r="1152" spans="1:37" hidden="1" x14ac:dyDescent="0.2">
      <c r="A1152" s="18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49"/>
      <c r="AK1152" s="32"/>
    </row>
    <row r="1153" spans="1:37" hidden="1" x14ac:dyDescent="0.2">
      <c r="A1153" s="18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49"/>
      <c r="AK1153" s="32"/>
    </row>
    <row r="1154" spans="1:37" hidden="1" x14ac:dyDescent="0.2">
      <c r="A1154" s="18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49"/>
      <c r="AK1154" s="32"/>
    </row>
    <row r="1155" spans="1:37" hidden="1" x14ac:dyDescent="0.2">
      <c r="A1155" s="18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49"/>
      <c r="AK1155" s="32"/>
    </row>
    <row r="1156" spans="1:37" hidden="1" x14ac:dyDescent="0.2">
      <c r="A1156" s="18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49"/>
      <c r="AK1156" s="32"/>
    </row>
    <row r="1157" spans="1:37" hidden="1" x14ac:dyDescent="0.2">
      <c r="A1157" s="18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49"/>
      <c r="AK1157" s="32"/>
    </row>
    <row r="1158" spans="1:37" hidden="1" x14ac:dyDescent="0.2">
      <c r="A1158" s="18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49"/>
      <c r="AK1158" s="32"/>
    </row>
    <row r="1159" spans="1:37" hidden="1" x14ac:dyDescent="0.2">
      <c r="A1159" s="18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49"/>
      <c r="AK1159" s="32"/>
    </row>
    <row r="1160" spans="1:37" hidden="1" x14ac:dyDescent="0.2">
      <c r="A1160" s="18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49"/>
      <c r="AK1160" s="32"/>
    </row>
    <row r="1161" spans="1:37" hidden="1" x14ac:dyDescent="0.2">
      <c r="A1161" s="18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49"/>
      <c r="AK1161" s="32"/>
    </row>
    <row r="1162" spans="1:37" hidden="1" x14ac:dyDescent="0.2">
      <c r="A1162" s="18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49"/>
      <c r="AK1162" s="32"/>
    </row>
    <row r="1163" spans="1:37" hidden="1" x14ac:dyDescent="0.2">
      <c r="A1163" s="18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49"/>
      <c r="AK1163" s="32"/>
    </row>
    <row r="1164" spans="1:37" hidden="1" x14ac:dyDescent="0.2">
      <c r="A1164" s="18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49"/>
      <c r="AK1164" s="32"/>
    </row>
    <row r="1165" spans="1:37" hidden="1" x14ac:dyDescent="0.2">
      <c r="A1165" s="18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49"/>
      <c r="AK1165" s="32"/>
    </row>
    <row r="1166" spans="1:37" hidden="1" x14ac:dyDescent="0.2">
      <c r="A1166" s="18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49"/>
      <c r="AK1166" s="32"/>
    </row>
    <row r="1167" spans="1:37" hidden="1" x14ac:dyDescent="0.2">
      <c r="A1167" s="18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49"/>
      <c r="AK1167" s="32"/>
    </row>
    <row r="1168" spans="1:37" hidden="1" x14ac:dyDescent="0.2">
      <c r="A1168" s="18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49"/>
      <c r="AK1168" s="32"/>
    </row>
    <row r="1169" spans="1:37" hidden="1" x14ac:dyDescent="0.2">
      <c r="A1169" s="18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49"/>
      <c r="AK1169" s="32"/>
    </row>
    <row r="1170" spans="1:37" hidden="1" x14ac:dyDescent="0.2">
      <c r="A1170" s="18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49"/>
      <c r="AK1170" s="32"/>
    </row>
    <row r="1171" spans="1:37" hidden="1" x14ac:dyDescent="0.2">
      <c r="A1171" s="18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49"/>
      <c r="AK1171" s="32"/>
    </row>
    <row r="1172" spans="1:37" hidden="1" x14ac:dyDescent="0.2">
      <c r="A1172" s="18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49"/>
      <c r="AK1172" s="32"/>
    </row>
    <row r="1173" spans="1:37" hidden="1" x14ac:dyDescent="0.2">
      <c r="A1173" s="18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49"/>
      <c r="AK1173" s="32"/>
    </row>
    <row r="1174" spans="1:37" hidden="1" x14ac:dyDescent="0.2">
      <c r="A1174" s="18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49"/>
      <c r="AK1174" s="32"/>
    </row>
    <row r="1175" spans="1:37" hidden="1" x14ac:dyDescent="0.2">
      <c r="A1175" s="18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49"/>
      <c r="AK1175" s="32"/>
    </row>
    <row r="1176" spans="1:37" hidden="1" x14ac:dyDescent="0.2">
      <c r="A1176" s="18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49"/>
      <c r="AK1176" s="32"/>
    </row>
    <row r="1177" spans="1:37" hidden="1" x14ac:dyDescent="0.2">
      <c r="A1177" s="18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49"/>
      <c r="AK1177" s="32"/>
    </row>
    <row r="1178" spans="1:37" hidden="1" x14ac:dyDescent="0.2">
      <c r="A1178" s="18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49"/>
      <c r="AK1178" s="32"/>
    </row>
    <row r="1179" spans="1:37" hidden="1" x14ac:dyDescent="0.2">
      <c r="A1179" s="18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49"/>
      <c r="AK1179" s="32"/>
    </row>
    <row r="1180" spans="1:37" hidden="1" x14ac:dyDescent="0.2">
      <c r="A1180" s="18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49"/>
      <c r="AK1180" s="32"/>
    </row>
    <row r="1181" spans="1:37" hidden="1" x14ac:dyDescent="0.2">
      <c r="A1181" s="18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49"/>
      <c r="AK1181" s="32"/>
    </row>
    <row r="1182" spans="1:37" hidden="1" x14ac:dyDescent="0.2">
      <c r="A1182" s="18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49"/>
      <c r="AK1182" s="32"/>
    </row>
    <row r="1183" spans="1:37" hidden="1" x14ac:dyDescent="0.2">
      <c r="A1183" s="18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49"/>
      <c r="AK1183" s="32"/>
    </row>
    <row r="1184" spans="1:37" hidden="1" x14ac:dyDescent="0.2">
      <c r="A1184" s="18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49"/>
      <c r="AK1184" s="32"/>
    </row>
    <row r="1185" spans="1:37" hidden="1" x14ac:dyDescent="0.2">
      <c r="A1185" s="18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49"/>
      <c r="AK1185" s="32"/>
    </row>
    <row r="1186" spans="1:37" hidden="1" x14ac:dyDescent="0.2">
      <c r="A1186" s="18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49"/>
      <c r="AK1186" s="32"/>
    </row>
    <row r="1187" spans="1:37" hidden="1" x14ac:dyDescent="0.2">
      <c r="A1187" s="18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49"/>
      <c r="AK1187" s="32"/>
    </row>
    <row r="1188" spans="1:37" hidden="1" x14ac:dyDescent="0.2">
      <c r="A1188" s="18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49"/>
      <c r="AK1188" s="32"/>
    </row>
    <row r="1189" spans="1:37" hidden="1" x14ac:dyDescent="0.2">
      <c r="A1189" s="18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49"/>
      <c r="AK1189" s="32"/>
    </row>
    <row r="1190" spans="1:37" hidden="1" x14ac:dyDescent="0.2">
      <c r="A1190" s="18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49"/>
      <c r="AK1190" s="32"/>
    </row>
    <row r="1191" spans="1:37" hidden="1" x14ac:dyDescent="0.2">
      <c r="A1191" s="18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49"/>
      <c r="AK1191" s="32"/>
    </row>
    <row r="1192" spans="1:37" hidden="1" x14ac:dyDescent="0.2">
      <c r="A1192" s="18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49"/>
      <c r="AK1192" s="32"/>
    </row>
    <row r="1193" spans="1:37" hidden="1" x14ac:dyDescent="0.2">
      <c r="A1193" s="18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49"/>
      <c r="AK1193" s="32"/>
    </row>
    <row r="1194" spans="1:37" hidden="1" x14ac:dyDescent="0.2">
      <c r="A1194" s="18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49"/>
      <c r="AK1194" s="32"/>
    </row>
    <row r="1195" spans="1:37" hidden="1" x14ac:dyDescent="0.2">
      <c r="A1195" s="18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49"/>
      <c r="AK1195" s="32"/>
    </row>
    <row r="1196" spans="1:37" hidden="1" x14ac:dyDescent="0.2">
      <c r="A1196" s="18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49"/>
      <c r="AK1196" s="32"/>
    </row>
    <row r="1197" spans="1:37" hidden="1" x14ac:dyDescent="0.2">
      <c r="A1197" s="18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49"/>
      <c r="AK1197" s="32"/>
    </row>
    <row r="1198" spans="1:37" hidden="1" x14ac:dyDescent="0.2">
      <c r="A1198" s="18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49"/>
      <c r="AK1198" s="32"/>
    </row>
    <row r="1199" spans="1:37" hidden="1" x14ac:dyDescent="0.2">
      <c r="A1199" s="18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49"/>
      <c r="AK1199" s="32"/>
    </row>
    <row r="1200" spans="1:37" hidden="1" x14ac:dyDescent="0.2">
      <c r="A1200" s="18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49"/>
      <c r="AK1200" s="32"/>
    </row>
    <row r="1201" spans="1:37" hidden="1" x14ac:dyDescent="0.2">
      <c r="A1201" s="18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49"/>
      <c r="AK1201" s="32"/>
    </row>
    <row r="1202" spans="1:37" hidden="1" x14ac:dyDescent="0.2">
      <c r="A1202" s="18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49"/>
      <c r="AK1202" s="32"/>
    </row>
    <row r="1203" spans="1:37" hidden="1" x14ac:dyDescent="0.2">
      <c r="A1203" s="18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49"/>
      <c r="AK1203" s="32"/>
    </row>
    <row r="1204" spans="1:37" hidden="1" x14ac:dyDescent="0.2">
      <c r="A1204" s="18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49"/>
      <c r="AK1204" s="32"/>
    </row>
    <row r="1205" spans="1:37" hidden="1" x14ac:dyDescent="0.2">
      <c r="A1205" s="18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49"/>
      <c r="AK1205" s="32"/>
    </row>
    <row r="1206" spans="1:37" hidden="1" x14ac:dyDescent="0.2">
      <c r="A1206" s="18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49"/>
      <c r="AK1206" s="32"/>
    </row>
    <row r="1207" spans="1:37" hidden="1" x14ac:dyDescent="0.2">
      <c r="A1207" s="18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49"/>
      <c r="AK1207" s="32"/>
    </row>
    <row r="1208" spans="1:37" hidden="1" x14ac:dyDescent="0.2">
      <c r="A1208" s="18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49"/>
      <c r="AK1208" s="32"/>
    </row>
    <row r="1209" spans="1:37" hidden="1" x14ac:dyDescent="0.2">
      <c r="A1209" s="18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49"/>
      <c r="AK1209" s="32"/>
    </row>
    <row r="1210" spans="1:37" hidden="1" x14ac:dyDescent="0.2">
      <c r="A1210" s="18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49"/>
      <c r="AK1210" s="32"/>
    </row>
    <row r="1211" spans="1:37" hidden="1" x14ac:dyDescent="0.2">
      <c r="A1211" s="18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49"/>
      <c r="AK1211" s="32"/>
    </row>
    <row r="1212" spans="1:37" hidden="1" x14ac:dyDescent="0.2">
      <c r="A1212" s="18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49"/>
      <c r="AK1212" s="32"/>
    </row>
    <row r="1213" spans="1:37" hidden="1" x14ac:dyDescent="0.2">
      <c r="A1213" s="18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49"/>
      <c r="AK1213" s="32"/>
    </row>
    <row r="1214" spans="1:37" hidden="1" x14ac:dyDescent="0.2">
      <c r="A1214" s="18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49"/>
      <c r="AK1214" s="32"/>
    </row>
    <row r="1215" spans="1:37" hidden="1" x14ac:dyDescent="0.2">
      <c r="A1215" s="18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49"/>
      <c r="AK1215" s="32"/>
    </row>
    <row r="1216" spans="1:37" hidden="1" x14ac:dyDescent="0.2">
      <c r="A1216" s="18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49"/>
      <c r="AK1216" s="32"/>
    </row>
    <row r="1217" spans="1:37" hidden="1" x14ac:dyDescent="0.2">
      <c r="A1217" s="18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49"/>
      <c r="AK1217" s="32"/>
    </row>
    <row r="1218" spans="1:37" hidden="1" x14ac:dyDescent="0.2">
      <c r="A1218" s="18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49"/>
      <c r="AK1218" s="32"/>
    </row>
    <row r="1219" spans="1:37" hidden="1" x14ac:dyDescent="0.2">
      <c r="A1219" s="18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49"/>
      <c r="AK1219" s="32"/>
    </row>
    <row r="1220" spans="1:37" hidden="1" x14ac:dyDescent="0.2">
      <c r="A1220" s="18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49"/>
      <c r="AK1220" s="32"/>
    </row>
    <row r="1221" spans="1:37" hidden="1" x14ac:dyDescent="0.2">
      <c r="A1221" s="18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49"/>
      <c r="AK1221" s="32"/>
    </row>
    <row r="1222" spans="1:37" hidden="1" x14ac:dyDescent="0.2">
      <c r="A1222" s="18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49"/>
      <c r="AK1222" s="32"/>
    </row>
    <row r="1223" spans="1:37" hidden="1" x14ac:dyDescent="0.2">
      <c r="A1223" s="18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49"/>
      <c r="AK1223" s="32"/>
    </row>
    <row r="1224" spans="1:37" hidden="1" x14ac:dyDescent="0.2">
      <c r="A1224" s="18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49"/>
      <c r="AK1224" s="32"/>
    </row>
    <row r="1225" spans="1:37" hidden="1" x14ac:dyDescent="0.2">
      <c r="A1225" s="18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49"/>
      <c r="AK1225" s="32"/>
    </row>
    <row r="1226" spans="1:37" hidden="1" x14ac:dyDescent="0.2">
      <c r="A1226" s="18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49"/>
      <c r="AK1226" s="32"/>
    </row>
    <row r="1227" spans="1:37" hidden="1" x14ac:dyDescent="0.2">
      <c r="A1227" s="18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49"/>
      <c r="AK1227" s="32"/>
    </row>
    <row r="1228" spans="1:37" hidden="1" x14ac:dyDescent="0.2">
      <c r="A1228" s="18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49"/>
      <c r="AK1228" s="32"/>
    </row>
    <row r="1229" spans="1:37" hidden="1" x14ac:dyDescent="0.2">
      <c r="A1229" s="18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49"/>
      <c r="AK1229" s="32"/>
    </row>
    <row r="1230" spans="1:37" hidden="1" x14ac:dyDescent="0.2">
      <c r="A1230" s="18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49"/>
      <c r="AK1230" s="32"/>
    </row>
    <row r="1231" spans="1:37" hidden="1" x14ac:dyDescent="0.2">
      <c r="A1231" s="18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49"/>
      <c r="AK1231" s="32"/>
    </row>
    <row r="1232" spans="1:37" hidden="1" x14ac:dyDescent="0.2">
      <c r="A1232" s="18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49"/>
      <c r="AK1232" s="32"/>
    </row>
    <row r="1233" spans="1:37" hidden="1" x14ac:dyDescent="0.2">
      <c r="A1233" s="18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49"/>
      <c r="AK1233" s="32"/>
    </row>
    <row r="1234" spans="1:37" hidden="1" x14ac:dyDescent="0.2">
      <c r="A1234" s="18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49"/>
      <c r="AK1234" s="32"/>
    </row>
    <row r="1235" spans="1:37" hidden="1" x14ac:dyDescent="0.2">
      <c r="A1235" s="18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49"/>
      <c r="AK1235" s="32"/>
    </row>
    <row r="1236" spans="1:37" hidden="1" x14ac:dyDescent="0.2">
      <c r="A1236" s="18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49"/>
      <c r="AK1236" s="32"/>
    </row>
    <row r="1237" spans="1:37" hidden="1" x14ac:dyDescent="0.2">
      <c r="A1237" s="18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49"/>
      <c r="AK1237" s="32"/>
    </row>
    <row r="1238" spans="1:37" hidden="1" x14ac:dyDescent="0.2">
      <c r="A1238" s="18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49"/>
      <c r="AK1238" s="32"/>
    </row>
    <row r="1239" spans="1:37" hidden="1" x14ac:dyDescent="0.2">
      <c r="A1239" s="18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49"/>
      <c r="AK1239" s="32"/>
    </row>
    <row r="1240" spans="1:37" hidden="1" x14ac:dyDescent="0.2">
      <c r="A1240" s="18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49"/>
      <c r="AK1240" s="32"/>
    </row>
    <row r="1241" spans="1:37" hidden="1" x14ac:dyDescent="0.2">
      <c r="A1241" s="18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49"/>
      <c r="AK1241" s="32"/>
    </row>
    <row r="1242" spans="1:37" hidden="1" x14ac:dyDescent="0.2">
      <c r="A1242" s="18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49"/>
      <c r="AK1242" s="32"/>
    </row>
    <row r="1243" spans="1:37" hidden="1" x14ac:dyDescent="0.2">
      <c r="A1243" s="18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49"/>
      <c r="AK1243" s="32"/>
    </row>
    <row r="1244" spans="1:37" hidden="1" x14ac:dyDescent="0.2">
      <c r="A1244" s="18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49"/>
      <c r="AK1244" s="32"/>
    </row>
    <row r="1245" spans="1:37" hidden="1" x14ac:dyDescent="0.2">
      <c r="A1245" s="18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49"/>
      <c r="AK1245" s="32"/>
    </row>
    <row r="1246" spans="1:37" hidden="1" x14ac:dyDescent="0.2">
      <c r="A1246" s="18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49"/>
      <c r="AK1246" s="32"/>
    </row>
    <row r="1247" spans="1:37" hidden="1" x14ac:dyDescent="0.2">
      <c r="A1247" s="18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49"/>
      <c r="AK1247" s="32"/>
    </row>
    <row r="1248" spans="1:37" hidden="1" x14ac:dyDescent="0.2">
      <c r="A1248" s="18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49"/>
      <c r="AK1248" s="32"/>
    </row>
    <row r="1249" spans="1:37" hidden="1" x14ac:dyDescent="0.2">
      <c r="A1249" s="18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49"/>
      <c r="AK1249" s="32"/>
    </row>
    <row r="1250" spans="1:37" hidden="1" x14ac:dyDescent="0.2">
      <c r="A1250" s="18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49"/>
      <c r="AK1250" s="32"/>
    </row>
    <row r="1251" spans="1:37" hidden="1" x14ac:dyDescent="0.2">
      <c r="A1251" s="18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49"/>
      <c r="AK1251" s="32"/>
    </row>
    <row r="1252" spans="1:37" hidden="1" x14ac:dyDescent="0.2">
      <c r="A1252" s="18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49"/>
      <c r="AK1252" s="32"/>
    </row>
    <row r="1253" spans="1:37" hidden="1" x14ac:dyDescent="0.2">
      <c r="A1253" s="18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49"/>
      <c r="AK1253" s="32"/>
    </row>
    <row r="1254" spans="1:37" hidden="1" x14ac:dyDescent="0.2">
      <c r="A1254" s="18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49"/>
      <c r="AK1254" s="32"/>
    </row>
    <row r="1255" spans="1:37" hidden="1" x14ac:dyDescent="0.2">
      <c r="A1255" s="18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49"/>
      <c r="AK1255" s="32"/>
    </row>
    <row r="1256" spans="1:37" hidden="1" x14ac:dyDescent="0.2">
      <c r="A1256" s="18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49"/>
      <c r="AK1256" s="32"/>
    </row>
    <row r="1257" spans="1:37" hidden="1" x14ac:dyDescent="0.2">
      <c r="A1257" s="18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49"/>
      <c r="AK1257" s="32"/>
    </row>
    <row r="1258" spans="1:37" hidden="1" x14ac:dyDescent="0.2">
      <c r="A1258" s="18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49"/>
      <c r="AK1258" s="32"/>
    </row>
    <row r="1259" spans="1:37" hidden="1" x14ac:dyDescent="0.2">
      <c r="A1259" s="18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49"/>
      <c r="AK1259" s="32"/>
    </row>
    <row r="1260" spans="1:37" hidden="1" x14ac:dyDescent="0.2">
      <c r="A1260" s="18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49"/>
      <c r="AK1260" s="32"/>
    </row>
    <row r="1261" spans="1:37" hidden="1" x14ac:dyDescent="0.2">
      <c r="A1261" s="18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49"/>
      <c r="AK1261" s="32"/>
    </row>
    <row r="1262" spans="1:37" hidden="1" x14ac:dyDescent="0.2">
      <c r="A1262" s="18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49"/>
      <c r="AK1262" s="32"/>
    </row>
    <row r="1263" spans="1:37" hidden="1" x14ac:dyDescent="0.2">
      <c r="A1263" s="18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49"/>
      <c r="AK1263" s="32"/>
    </row>
    <row r="1264" spans="1:37" hidden="1" x14ac:dyDescent="0.2">
      <c r="A1264" s="18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49"/>
      <c r="AK1264" s="32"/>
    </row>
    <row r="1265" spans="1:37" hidden="1" x14ac:dyDescent="0.2">
      <c r="A1265" s="18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49"/>
      <c r="AK1265" s="32"/>
    </row>
    <row r="1266" spans="1:37" hidden="1" x14ac:dyDescent="0.2">
      <c r="A1266" s="18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49"/>
      <c r="AK1266" s="32"/>
    </row>
    <row r="1267" spans="1:37" hidden="1" x14ac:dyDescent="0.2">
      <c r="A1267" s="18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49"/>
      <c r="AK1267" s="32"/>
    </row>
    <row r="1268" spans="1:37" hidden="1" x14ac:dyDescent="0.2">
      <c r="A1268" s="18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49"/>
      <c r="AK1268" s="32"/>
    </row>
    <row r="1269" spans="1:37" hidden="1" x14ac:dyDescent="0.2">
      <c r="A1269" s="18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49"/>
      <c r="AK1269" s="32"/>
    </row>
    <row r="1270" spans="1:37" hidden="1" x14ac:dyDescent="0.2">
      <c r="A1270" s="18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49"/>
      <c r="AK1270" s="32"/>
    </row>
    <row r="1271" spans="1:37" hidden="1" x14ac:dyDescent="0.2">
      <c r="A1271" s="18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49"/>
      <c r="AK1271" s="32"/>
    </row>
    <row r="1272" spans="1:37" hidden="1" x14ac:dyDescent="0.2">
      <c r="A1272" s="18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49"/>
      <c r="AK1272" s="32"/>
    </row>
    <row r="1273" spans="1:37" hidden="1" x14ac:dyDescent="0.2">
      <c r="A1273" s="18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49"/>
      <c r="AK1273" s="32"/>
    </row>
    <row r="1274" spans="1:37" hidden="1" x14ac:dyDescent="0.2">
      <c r="A1274" s="18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49"/>
      <c r="AK1274" s="32"/>
    </row>
    <row r="1275" spans="1:37" hidden="1" x14ac:dyDescent="0.2">
      <c r="A1275" s="18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49"/>
      <c r="AK1275" s="32"/>
    </row>
    <row r="1276" spans="1:37" hidden="1" x14ac:dyDescent="0.2">
      <c r="A1276" s="18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49"/>
      <c r="AK1276" s="32"/>
    </row>
    <row r="1277" spans="1:37" hidden="1" x14ac:dyDescent="0.2">
      <c r="A1277" s="18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49"/>
      <c r="AK1277" s="32"/>
    </row>
    <row r="1278" spans="1:37" hidden="1" x14ac:dyDescent="0.2">
      <c r="A1278" s="18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49"/>
      <c r="AK1278" s="32"/>
    </row>
    <row r="1279" spans="1:37" hidden="1" x14ac:dyDescent="0.2">
      <c r="A1279" s="18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49"/>
      <c r="AK1279" s="32"/>
    </row>
    <row r="1280" spans="1:37" hidden="1" x14ac:dyDescent="0.2">
      <c r="A1280" s="18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49"/>
      <c r="AK1280" s="32"/>
    </row>
    <row r="1281" spans="1:37" hidden="1" x14ac:dyDescent="0.2">
      <c r="A1281" s="18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49"/>
      <c r="AK1281" s="32"/>
    </row>
    <row r="1282" spans="1:37" hidden="1" x14ac:dyDescent="0.2">
      <c r="A1282" s="18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49"/>
      <c r="AK1282" s="32"/>
    </row>
    <row r="1283" spans="1:37" hidden="1" x14ac:dyDescent="0.2">
      <c r="A1283" s="18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49"/>
      <c r="AK1283" s="32"/>
    </row>
    <row r="1284" spans="1:37" hidden="1" x14ac:dyDescent="0.2">
      <c r="A1284" s="18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49"/>
      <c r="AK1284" s="32"/>
    </row>
    <row r="1285" spans="1:37" hidden="1" x14ac:dyDescent="0.2">
      <c r="A1285" s="18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49"/>
      <c r="AK1285" s="32"/>
    </row>
    <row r="1286" spans="1:37" hidden="1" x14ac:dyDescent="0.2">
      <c r="A1286" s="18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49"/>
      <c r="AK1286" s="32"/>
    </row>
    <row r="1287" spans="1:37" hidden="1" x14ac:dyDescent="0.2">
      <c r="A1287" s="18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49"/>
      <c r="AK1287" s="32"/>
    </row>
    <row r="1288" spans="1:37" hidden="1" x14ac:dyDescent="0.2">
      <c r="A1288" s="18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49"/>
      <c r="AK1288" s="32"/>
    </row>
    <row r="1289" spans="1:37" hidden="1" x14ac:dyDescent="0.2">
      <c r="A1289" s="18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49"/>
      <c r="AK1289" s="32"/>
    </row>
    <row r="1290" spans="1:37" hidden="1" x14ac:dyDescent="0.2">
      <c r="A1290" s="18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49"/>
      <c r="AK1290" s="32"/>
    </row>
    <row r="1291" spans="1:37" hidden="1" x14ac:dyDescent="0.2">
      <c r="A1291" s="18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49"/>
      <c r="AK1291" s="32"/>
    </row>
    <row r="1292" spans="1:37" hidden="1" x14ac:dyDescent="0.2">
      <c r="A1292" s="18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49"/>
      <c r="AK1292" s="32"/>
    </row>
    <row r="1293" spans="1:37" hidden="1" x14ac:dyDescent="0.2">
      <c r="A1293" s="18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49"/>
      <c r="AK1293" s="32"/>
    </row>
    <row r="1294" spans="1:37" hidden="1" x14ac:dyDescent="0.2">
      <c r="A1294" s="18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49"/>
      <c r="AK1294" s="32"/>
    </row>
    <row r="1295" spans="1:37" hidden="1" x14ac:dyDescent="0.2">
      <c r="A1295" s="18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49"/>
      <c r="AK1295" s="32"/>
    </row>
    <row r="1296" spans="1:37" hidden="1" x14ac:dyDescent="0.2">
      <c r="A1296" s="18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49"/>
      <c r="AK1296" s="32"/>
    </row>
    <row r="1297" spans="1:37" hidden="1" x14ac:dyDescent="0.2">
      <c r="A1297" s="18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49"/>
      <c r="AK1297" s="32"/>
    </row>
    <row r="1298" spans="1:37" hidden="1" x14ac:dyDescent="0.2">
      <c r="A1298" s="18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49"/>
      <c r="AK1298" s="32"/>
    </row>
    <row r="1299" spans="1:37" hidden="1" x14ac:dyDescent="0.2">
      <c r="A1299" s="18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49"/>
      <c r="AK1299" s="32"/>
    </row>
    <row r="1300" spans="1:37" hidden="1" x14ac:dyDescent="0.2">
      <c r="A1300" s="18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49"/>
      <c r="AK1300" s="32"/>
    </row>
    <row r="1301" spans="1:37" hidden="1" x14ac:dyDescent="0.2">
      <c r="A1301" s="18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49"/>
      <c r="AK1301" s="32"/>
    </row>
    <row r="1302" spans="1:37" hidden="1" x14ac:dyDescent="0.2">
      <c r="A1302" s="18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49"/>
      <c r="AK1302" s="32"/>
    </row>
    <row r="1303" spans="1:37" hidden="1" x14ac:dyDescent="0.2">
      <c r="A1303" s="18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49"/>
      <c r="AK1303" s="32"/>
    </row>
    <row r="1304" spans="1:37" hidden="1" x14ac:dyDescent="0.2">
      <c r="A1304" s="18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49"/>
      <c r="AK1304" s="32"/>
    </row>
    <row r="1305" spans="1:37" hidden="1" x14ac:dyDescent="0.2">
      <c r="A1305" s="18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49"/>
      <c r="AK1305" s="32"/>
    </row>
    <row r="1306" spans="1:37" hidden="1" x14ac:dyDescent="0.2">
      <c r="A1306" s="18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49"/>
      <c r="AK1306" s="32"/>
    </row>
    <row r="1307" spans="1:37" hidden="1" x14ac:dyDescent="0.2">
      <c r="A1307" s="18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49"/>
      <c r="AK1307" s="32"/>
    </row>
    <row r="1308" spans="1:37" hidden="1" x14ac:dyDescent="0.2">
      <c r="A1308" s="18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49"/>
      <c r="AK1308" s="32"/>
    </row>
    <row r="1309" spans="1:37" hidden="1" x14ac:dyDescent="0.2">
      <c r="A1309" s="18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49"/>
      <c r="AK1309" s="32"/>
    </row>
    <row r="1310" spans="1:37" hidden="1" x14ac:dyDescent="0.2">
      <c r="A1310" s="18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49"/>
      <c r="AK1310" s="32"/>
    </row>
    <row r="1311" spans="1:37" hidden="1" x14ac:dyDescent="0.2">
      <c r="A1311" s="18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49"/>
      <c r="AK1311" s="32"/>
    </row>
    <row r="1312" spans="1:37" hidden="1" x14ac:dyDescent="0.2">
      <c r="A1312" s="18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49"/>
      <c r="AK1312" s="32"/>
    </row>
    <row r="1313" spans="1:37" hidden="1" x14ac:dyDescent="0.2">
      <c r="A1313" s="18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49"/>
      <c r="AK1313" s="32"/>
    </row>
    <row r="1314" spans="1:37" hidden="1" x14ac:dyDescent="0.2">
      <c r="A1314" s="18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49"/>
      <c r="AK1314" s="32"/>
    </row>
    <row r="1315" spans="1:37" hidden="1" x14ac:dyDescent="0.2">
      <c r="A1315" s="18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49"/>
      <c r="AK1315" s="32"/>
    </row>
    <row r="1316" spans="1:37" hidden="1" x14ac:dyDescent="0.2">
      <c r="A1316" s="18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49"/>
      <c r="AK1316" s="32"/>
    </row>
    <row r="1317" spans="1:37" hidden="1" x14ac:dyDescent="0.2">
      <c r="A1317" s="18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49"/>
      <c r="AK1317" s="32"/>
    </row>
    <row r="1318" spans="1:37" hidden="1" x14ac:dyDescent="0.2">
      <c r="A1318" s="18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49"/>
      <c r="AK1318" s="32"/>
    </row>
    <row r="1319" spans="1:37" hidden="1" x14ac:dyDescent="0.2">
      <c r="A1319" s="18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49"/>
      <c r="AK1319" s="32"/>
    </row>
    <row r="1320" spans="1:37" hidden="1" x14ac:dyDescent="0.2">
      <c r="A1320" s="18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49"/>
      <c r="AK1320" s="32"/>
    </row>
    <row r="1321" spans="1:37" hidden="1" x14ac:dyDescent="0.2">
      <c r="A1321" s="18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49"/>
      <c r="AK1321" s="32"/>
    </row>
    <row r="1322" spans="1:37" hidden="1" x14ac:dyDescent="0.2">
      <c r="A1322" s="18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49"/>
      <c r="AK1322" s="32"/>
    </row>
    <row r="1323" spans="1:37" hidden="1" x14ac:dyDescent="0.2">
      <c r="A1323" s="18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49"/>
      <c r="AK1323" s="32"/>
    </row>
    <row r="1324" spans="1:37" hidden="1" x14ac:dyDescent="0.2">
      <c r="A1324" s="18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49"/>
      <c r="AK1324" s="32"/>
    </row>
    <row r="1325" spans="1:37" hidden="1" x14ac:dyDescent="0.2">
      <c r="A1325" s="18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49"/>
      <c r="AK1325" s="32"/>
    </row>
    <row r="1326" spans="1:37" hidden="1" x14ac:dyDescent="0.2">
      <c r="A1326" s="18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49"/>
      <c r="AK1326" s="32"/>
    </row>
    <row r="1327" spans="1:37" hidden="1" x14ac:dyDescent="0.2">
      <c r="A1327" s="18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49"/>
      <c r="AK1327" s="32"/>
    </row>
    <row r="1328" spans="1:37" hidden="1" x14ac:dyDescent="0.2">
      <c r="A1328" s="18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49"/>
      <c r="AK1328" s="32"/>
    </row>
    <row r="1329" spans="1:37" hidden="1" x14ac:dyDescent="0.2">
      <c r="A1329" s="18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49"/>
      <c r="AK1329" s="32"/>
    </row>
    <row r="1330" spans="1:37" hidden="1" x14ac:dyDescent="0.2">
      <c r="A1330" s="18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49"/>
      <c r="AK1330" s="32"/>
    </row>
    <row r="1331" spans="1:37" hidden="1" x14ac:dyDescent="0.2">
      <c r="A1331" s="18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49"/>
      <c r="AK1331" s="32"/>
    </row>
    <row r="1332" spans="1:37" hidden="1" x14ac:dyDescent="0.2">
      <c r="A1332" s="18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49"/>
      <c r="AK1332" s="32"/>
    </row>
    <row r="1333" spans="1:37" hidden="1" x14ac:dyDescent="0.2">
      <c r="A1333" s="18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49"/>
      <c r="AK1333" s="32"/>
    </row>
    <row r="1334" spans="1:37" hidden="1" x14ac:dyDescent="0.2">
      <c r="A1334" s="18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49"/>
      <c r="AK1334" s="32"/>
    </row>
    <row r="1335" spans="1:37" hidden="1" x14ac:dyDescent="0.2">
      <c r="A1335" s="18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49"/>
      <c r="AK1335" s="32"/>
    </row>
    <row r="1336" spans="1:37" hidden="1" x14ac:dyDescent="0.2">
      <c r="A1336" s="18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49"/>
      <c r="AK1336" s="32"/>
    </row>
    <row r="1337" spans="1:37" hidden="1" x14ac:dyDescent="0.2">
      <c r="A1337" s="18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49"/>
      <c r="AK1337" s="32"/>
    </row>
    <row r="1338" spans="1:37" hidden="1" x14ac:dyDescent="0.2">
      <c r="A1338" s="18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49"/>
      <c r="AK1338" s="32"/>
    </row>
    <row r="1339" spans="1:37" hidden="1" x14ac:dyDescent="0.2">
      <c r="A1339" s="18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49"/>
      <c r="AK1339" s="32"/>
    </row>
    <row r="1340" spans="1:37" hidden="1" x14ac:dyDescent="0.2">
      <c r="A1340" s="18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49"/>
      <c r="AK1340" s="32"/>
    </row>
    <row r="1341" spans="1:37" hidden="1" x14ac:dyDescent="0.2">
      <c r="A1341" s="18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49"/>
      <c r="AK1341" s="32"/>
    </row>
    <row r="1342" spans="1:37" hidden="1" x14ac:dyDescent="0.2">
      <c r="A1342" s="18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49"/>
      <c r="AK1342" s="32"/>
    </row>
    <row r="1343" spans="1:37" hidden="1" x14ac:dyDescent="0.2">
      <c r="A1343" s="18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49"/>
      <c r="AK1343" s="32"/>
    </row>
    <row r="1344" spans="1:37" hidden="1" x14ac:dyDescent="0.2">
      <c r="A1344" s="18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49"/>
      <c r="AK1344" s="32"/>
    </row>
    <row r="1345" spans="1:37" hidden="1" x14ac:dyDescent="0.2">
      <c r="A1345" s="18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49"/>
      <c r="AK1345" s="32"/>
    </row>
    <row r="1346" spans="1:37" hidden="1" x14ac:dyDescent="0.2">
      <c r="A1346" s="18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49"/>
      <c r="AK1346" s="32"/>
    </row>
    <row r="1347" spans="1:37" hidden="1" x14ac:dyDescent="0.2">
      <c r="A1347" s="18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49"/>
      <c r="AK1347" s="32"/>
    </row>
    <row r="1348" spans="1:37" hidden="1" x14ac:dyDescent="0.2">
      <c r="A1348" s="18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49"/>
      <c r="AK1348" s="32"/>
    </row>
    <row r="1349" spans="1:37" hidden="1" x14ac:dyDescent="0.2">
      <c r="A1349" s="18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49"/>
      <c r="AK1349" s="32"/>
    </row>
    <row r="1350" spans="1:37" hidden="1" x14ac:dyDescent="0.2">
      <c r="A1350" s="18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49"/>
      <c r="AK1350" s="32"/>
    </row>
    <row r="1351" spans="1:37" hidden="1" x14ac:dyDescent="0.2">
      <c r="A1351" s="18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49"/>
      <c r="AK1351" s="32"/>
    </row>
    <row r="1352" spans="1:37" hidden="1" x14ac:dyDescent="0.2">
      <c r="A1352" s="18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49"/>
      <c r="AK1352" s="32"/>
    </row>
    <row r="1353" spans="1:37" hidden="1" x14ac:dyDescent="0.2">
      <c r="A1353" s="18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49"/>
      <c r="AK1353" s="32"/>
    </row>
    <row r="1354" spans="1:37" hidden="1" x14ac:dyDescent="0.2">
      <c r="A1354" s="18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49"/>
      <c r="AK1354" s="32"/>
    </row>
    <row r="1355" spans="1:37" hidden="1" x14ac:dyDescent="0.2">
      <c r="A1355" s="18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49"/>
      <c r="AK1355" s="32"/>
    </row>
    <row r="1356" spans="1:37" hidden="1" x14ac:dyDescent="0.2">
      <c r="A1356" s="18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49"/>
      <c r="AK1356" s="32"/>
    </row>
    <row r="1357" spans="1:37" hidden="1" x14ac:dyDescent="0.2">
      <c r="A1357" s="18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49"/>
      <c r="AK1357" s="32"/>
    </row>
    <row r="1358" spans="1:37" hidden="1" x14ac:dyDescent="0.2">
      <c r="A1358" s="18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49"/>
      <c r="AK1358" s="32"/>
    </row>
    <row r="1359" spans="1:37" hidden="1" x14ac:dyDescent="0.2">
      <c r="A1359" s="18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49"/>
      <c r="AK1359" s="32"/>
    </row>
    <row r="1360" spans="1:37" hidden="1" x14ac:dyDescent="0.2">
      <c r="A1360" s="18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49"/>
      <c r="AK1360" s="32"/>
    </row>
    <row r="1361" spans="1:37" hidden="1" x14ac:dyDescent="0.2">
      <c r="A1361" s="18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49"/>
      <c r="AK1361" s="32"/>
    </row>
    <row r="1362" spans="1:37" hidden="1" x14ac:dyDescent="0.2">
      <c r="A1362" s="18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49"/>
      <c r="AK1362" s="32"/>
    </row>
    <row r="1363" spans="1:37" hidden="1" x14ac:dyDescent="0.2">
      <c r="A1363" s="18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49"/>
      <c r="AK1363" s="32"/>
    </row>
    <row r="1364" spans="1:37" hidden="1" x14ac:dyDescent="0.2">
      <c r="A1364" s="18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49"/>
      <c r="AK1364" s="32"/>
    </row>
    <row r="1365" spans="1:37" hidden="1" x14ac:dyDescent="0.2">
      <c r="A1365" s="18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49"/>
      <c r="AK1365" s="32"/>
    </row>
    <row r="1366" spans="1:37" hidden="1" x14ac:dyDescent="0.2">
      <c r="A1366" s="18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49"/>
      <c r="AK1366" s="32"/>
    </row>
    <row r="1367" spans="1:37" hidden="1" x14ac:dyDescent="0.2">
      <c r="A1367" s="18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49"/>
      <c r="AK1367" s="32"/>
    </row>
    <row r="1368" spans="1:37" hidden="1" x14ac:dyDescent="0.2">
      <c r="A1368" s="18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49"/>
      <c r="AK1368" s="32"/>
    </row>
    <row r="1369" spans="1:37" hidden="1" x14ac:dyDescent="0.2">
      <c r="A1369" s="18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49"/>
      <c r="AK1369" s="32"/>
    </row>
    <row r="1370" spans="1:37" hidden="1" x14ac:dyDescent="0.2">
      <c r="A1370" s="18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49"/>
      <c r="AK1370" s="32"/>
    </row>
    <row r="1371" spans="1:37" hidden="1" x14ac:dyDescent="0.2">
      <c r="A1371" s="18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49"/>
      <c r="AK1371" s="32"/>
    </row>
    <row r="1372" spans="1:37" hidden="1" x14ac:dyDescent="0.2">
      <c r="A1372" s="18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49"/>
      <c r="AK1372" s="32"/>
    </row>
    <row r="1373" spans="1:37" hidden="1" x14ac:dyDescent="0.2">
      <c r="A1373" s="18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49"/>
      <c r="AK1373" s="32"/>
    </row>
    <row r="1374" spans="1:37" hidden="1" x14ac:dyDescent="0.2">
      <c r="A1374" s="18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49"/>
      <c r="AK1374" s="32"/>
    </row>
    <row r="1375" spans="1:37" hidden="1" x14ac:dyDescent="0.2">
      <c r="A1375" s="18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49"/>
      <c r="AK1375" s="32"/>
    </row>
    <row r="1376" spans="1:37" hidden="1" x14ac:dyDescent="0.2">
      <c r="A1376" s="18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49"/>
      <c r="AK1376" s="32"/>
    </row>
    <row r="1377" spans="1:37" hidden="1" x14ac:dyDescent="0.2">
      <c r="A1377" s="18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49"/>
      <c r="AK1377" s="32"/>
    </row>
    <row r="1378" spans="1:37" hidden="1" x14ac:dyDescent="0.2">
      <c r="A1378" s="18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49"/>
      <c r="AK1378" s="32"/>
    </row>
    <row r="1379" spans="1:37" hidden="1" x14ac:dyDescent="0.2">
      <c r="A1379" s="18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49"/>
      <c r="AK1379" s="32"/>
    </row>
    <row r="1380" spans="1:37" hidden="1" x14ac:dyDescent="0.2">
      <c r="A1380" s="18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49"/>
      <c r="AK1380" s="32"/>
    </row>
    <row r="1381" spans="1:37" hidden="1" x14ac:dyDescent="0.2">
      <c r="A1381" s="18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49"/>
      <c r="AK1381" s="32"/>
    </row>
    <row r="1382" spans="1:37" hidden="1" x14ac:dyDescent="0.2">
      <c r="A1382" s="18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49"/>
      <c r="AK1382" s="32"/>
    </row>
    <row r="1383" spans="1:37" hidden="1" x14ac:dyDescent="0.2">
      <c r="A1383" s="18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49"/>
      <c r="AK1383" s="32"/>
    </row>
    <row r="1384" spans="1:37" hidden="1" x14ac:dyDescent="0.2">
      <c r="A1384" s="18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49"/>
      <c r="AK1384" s="32"/>
    </row>
    <row r="1385" spans="1:37" hidden="1" x14ac:dyDescent="0.2">
      <c r="A1385" s="18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49"/>
      <c r="AK1385" s="32"/>
    </row>
    <row r="1386" spans="1:37" hidden="1" x14ac:dyDescent="0.2">
      <c r="A1386" s="18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49"/>
      <c r="AK1386" s="32"/>
    </row>
    <row r="1387" spans="1:37" hidden="1" x14ac:dyDescent="0.2">
      <c r="A1387" s="18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49"/>
      <c r="AK1387" s="32"/>
    </row>
    <row r="1388" spans="1:37" hidden="1" x14ac:dyDescent="0.2">
      <c r="A1388" s="18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49"/>
      <c r="AK1388" s="32"/>
    </row>
    <row r="1389" spans="1:37" hidden="1" x14ac:dyDescent="0.2">
      <c r="A1389" s="18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49"/>
      <c r="AK1389" s="32"/>
    </row>
    <row r="1390" spans="1:37" hidden="1" x14ac:dyDescent="0.2">
      <c r="A1390" s="18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49"/>
      <c r="AK1390" s="32"/>
    </row>
    <row r="1391" spans="1:37" hidden="1" x14ac:dyDescent="0.2">
      <c r="A1391" s="18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49"/>
      <c r="AK1391" s="32"/>
    </row>
    <row r="1392" spans="1:37" hidden="1" x14ac:dyDescent="0.2">
      <c r="A1392" s="18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49"/>
      <c r="AK1392" s="32"/>
    </row>
    <row r="1393" spans="1:37" hidden="1" x14ac:dyDescent="0.2">
      <c r="A1393" s="18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49"/>
      <c r="AK1393" s="32"/>
    </row>
    <row r="1394" spans="1:37" hidden="1" x14ac:dyDescent="0.2">
      <c r="A1394" s="18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49"/>
      <c r="AK1394" s="32"/>
    </row>
    <row r="1395" spans="1:37" hidden="1" x14ac:dyDescent="0.2">
      <c r="A1395" s="18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49"/>
      <c r="AK1395" s="32"/>
    </row>
    <row r="1396" spans="1:37" hidden="1" x14ac:dyDescent="0.2">
      <c r="A1396" s="18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49"/>
      <c r="AK1396" s="32"/>
    </row>
    <row r="1397" spans="1:37" hidden="1" x14ac:dyDescent="0.2">
      <c r="A1397" s="18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49"/>
      <c r="AK1397" s="32"/>
    </row>
    <row r="1398" spans="1:37" hidden="1" x14ac:dyDescent="0.2">
      <c r="A1398" s="18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49"/>
      <c r="AK1398" s="32"/>
    </row>
    <row r="1399" spans="1:37" hidden="1" x14ac:dyDescent="0.2">
      <c r="A1399" s="18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49"/>
      <c r="AK1399" s="32"/>
    </row>
    <row r="1400" spans="1:37" hidden="1" x14ac:dyDescent="0.2">
      <c r="A1400" s="18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49"/>
      <c r="AK1400" s="32"/>
    </row>
    <row r="1401" spans="1:37" hidden="1" x14ac:dyDescent="0.2">
      <c r="A1401" s="18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49"/>
      <c r="AK1401" s="32"/>
    </row>
    <row r="1402" spans="1:37" hidden="1" x14ac:dyDescent="0.2">
      <c r="A1402" s="18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49"/>
      <c r="AK1402" s="32"/>
    </row>
    <row r="1403" spans="1:37" hidden="1" x14ac:dyDescent="0.2">
      <c r="A1403" s="18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49"/>
      <c r="AK1403" s="32"/>
    </row>
    <row r="1404" spans="1:37" hidden="1" x14ac:dyDescent="0.2">
      <c r="A1404" s="18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49"/>
      <c r="AK1404" s="32"/>
    </row>
    <row r="1405" spans="1:37" hidden="1" x14ac:dyDescent="0.2">
      <c r="A1405" s="18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49"/>
      <c r="AK1405" s="32"/>
    </row>
    <row r="1406" spans="1:37" hidden="1" x14ac:dyDescent="0.2">
      <c r="A1406" s="18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49"/>
      <c r="AK1406" s="32"/>
    </row>
    <row r="1407" spans="1:37" hidden="1" x14ac:dyDescent="0.2">
      <c r="A1407" s="18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49"/>
      <c r="AK1407" s="32"/>
    </row>
    <row r="1408" spans="1:37" hidden="1" x14ac:dyDescent="0.2">
      <c r="A1408" s="18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49"/>
      <c r="AK1408" s="32"/>
    </row>
    <row r="1409" spans="1:37" hidden="1" x14ac:dyDescent="0.2">
      <c r="A1409" s="18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49"/>
      <c r="AK1409" s="32"/>
    </row>
    <row r="1410" spans="1:37" hidden="1" x14ac:dyDescent="0.2">
      <c r="A1410" s="18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49"/>
      <c r="AK1410" s="32"/>
    </row>
    <row r="1411" spans="1:37" hidden="1" x14ac:dyDescent="0.2">
      <c r="A1411" s="18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49"/>
      <c r="AK1411" s="32"/>
    </row>
    <row r="1412" spans="1:37" hidden="1" x14ac:dyDescent="0.2">
      <c r="A1412" s="18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49"/>
      <c r="AK1412" s="32"/>
    </row>
    <row r="1413" spans="1:37" hidden="1" x14ac:dyDescent="0.2">
      <c r="A1413" s="18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49"/>
      <c r="AK1413" s="32"/>
    </row>
    <row r="1414" spans="1:37" hidden="1" x14ac:dyDescent="0.2">
      <c r="A1414" s="18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49"/>
      <c r="AK1414" s="32"/>
    </row>
    <row r="1415" spans="1:37" hidden="1" x14ac:dyDescent="0.2">
      <c r="A1415" s="18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49"/>
      <c r="AK1415" s="32"/>
    </row>
    <row r="1416" spans="1:37" hidden="1" x14ac:dyDescent="0.2">
      <c r="A1416" s="18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49"/>
      <c r="AK1416" s="32"/>
    </row>
    <row r="1417" spans="1:37" hidden="1" x14ac:dyDescent="0.2">
      <c r="A1417" s="18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49"/>
      <c r="AK1417" s="32"/>
    </row>
    <row r="1418" spans="1:37" hidden="1" x14ac:dyDescent="0.2">
      <c r="A1418" s="18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49"/>
      <c r="AK1418" s="32"/>
    </row>
    <row r="1419" spans="1:37" hidden="1" x14ac:dyDescent="0.2">
      <c r="A1419" s="18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49"/>
      <c r="AK1419" s="32"/>
    </row>
    <row r="1420" spans="1:37" hidden="1" x14ac:dyDescent="0.2">
      <c r="A1420" s="18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49"/>
      <c r="AK1420" s="32"/>
    </row>
    <row r="1421" spans="1:37" hidden="1" x14ac:dyDescent="0.2">
      <c r="A1421" s="18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49"/>
      <c r="AK1421" s="32"/>
    </row>
    <row r="1422" spans="1:37" hidden="1" x14ac:dyDescent="0.2">
      <c r="A1422" s="18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49"/>
      <c r="AK1422" s="32"/>
    </row>
    <row r="1423" spans="1:37" hidden="1" x14ac:dyDescent="0.2">
      <c r="A1423" s="18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49"/>
      <c r="AK1423" s="32"/>
    </row>
    <row r="1424" spans="1:37" hidden="1" x14ac:dyDescent="0.2">
      <c r="A1424" s="18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49"/>
      <c r="AK1424" s="32"/>
    </row>
    <row r="1425" spans="1:37" hidden="1" x14ac:dyDescent="0.2">
      <c r="A1425" s="18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49"/>
      <c r="AK1425" s="32"/>
    </row>
    <row r="1426" spans="1:37" hidden="1" x14ac:dyDescent="0.2">
      <c r="A1426" s="18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49"/>
      <c r="AK1426" s="32"/>
    </row>
    <row r="1427" spans="1:37" hidden="1" x14ac:dyDescent="0.2">
      <c r="A1427" s="18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49"/>
      <c r="AK1427" s="32"/>
    </row>
    <row r="1428" spans="1:37" hidden="1" x14ac:dyDescent="0.2">
      <c r="A1428" s="18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49"/>
      <c r="AK1428" s="32"/>
    </row>
    <row r="1429" spans="1:37" hidden="1" x14ac:dyDescent="0.2">
      <c r="A1429" s="18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49"/>
      <c r="AK1429" s="32"/>
    </row>
    <row r="1430" spans="1:37" hidden="1" x14ac:dyDescent="0.2">
      <c r="A1430" s="18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49"/>
      <c r="AK1430" s="32"/>
    </row>
    <row r="1431" spans="1:37" hidden="1" x14ac:dyDescent="0.2">
      <c r="A1431" s="18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49"/>
      <c r="AK1431" s="32"/>
    </row>
    <row r="1432" spans="1:37" hidden="1" x14ac:dyDescent="0.2">
      <c r="A1432" s="18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49"/>
      <c r="AK1432" s="32"/>
    </row>
    <row r="1433" spans="1:37" hidden="1" x14ac:dyDescent="0.2">
      <c r="A1433" s="18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49"/>
      <c r="AK1433" s="32"/>
    </row>
    <row r="1434" spans="1:37" hidden="1" x14ac:dyDescent="0.2">
      <c r="A1434" s="18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49"/>
      <c r="AK1434" s="32"/>
    </row>
    <row r="1435" spans="1:37" hidden="1" x14ac:dyDescent="0.2">
      <c r="A1435" s="18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49"/>
      <c r="AK1435" s="32"/>
    </row>
    <row r="1436" spans="1:37" hidden="1" x14ac:dyDescent="0.2">
      <c r="A1436" s="18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49"/>
      <c r="AK1436" s="32"/>
    </row>
    <row r="1437" spans="1:37" hidden="1" x14ac:dyDescent="0.2">
      <c r="A1437" s="18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49"/>
      <c r="AK1437" s="32"/>
    </row>
    <row r="1438" spans="1:37" hidden="1" x14ac:dyDescent="0.2">
      <c r="A1438" s="18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49"/>
      <c r="AK1438" s="32"/>
    </row>
    <row r="1439" spans="1:37" hidden="1" x14ac:dyDescent="0.2">
      <c r="A1439" s="18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49"/>
      <c r="AK1439" s="32"/>
    </row>
    <row r="1440" spans="1:37" hidden="1" x14ac:dyDescent="0.2">
      <c r="A1440" s="18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49"/>
      <c r="AK1440" s="32"/>
    </row>
    <row r="1441" spans="1:37" hidden="1" x14ac:dyDescent="0.2">
      <c r="A1441" s="18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49"/>
      <c r="AK1441" s="32"/>
    </row>
    <row r="1442" spans="1:37" hidden="1" x14ac:dyDescent="0.2">
      <c r="A1442" s="18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49"/>
      <c r="AK1442" s="32"/>
    </row>
    <row r="1443" spans="1:37" hidden="1" x14ac:dyDescent="0.2">
      <c r="A1443" s="18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49"/>
      <c r="AK1443" s="32"/>
    </row>
    <row r="1444" spans="1:37" hidden="1" x14ac:dyDescent="0.2">
      <c r="A1444" s="18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49"/>
      <c r="AK1444" s="32"/>
    </row>
    <row r="1445" spans="1:37" hidden="1" x14ac:dyDescent="0.2">
      <c r="A1445" s="18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49"/>
      <c r="AK1445" s="32"/>
    </row>
    <row r="1446" spans="1:37" hidden="1" x14ac:dyDescent="0.2">
      <c r="A1446" s="18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49"/>
      <c r="AK1446" s="32"/>
    </row>
    <row r="1447" spans="1:37" hidden="1" x14ac:dyDescent="0.2">
      <c r="A1447" s="18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49"/>
      <c r="AK1447" s="32"/>
    </row>
    <row r="1448" spans="1:37" hidden="1" x14ac:dyDescent="0.2">
      <c r="A1448" s="18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49"/>
      <c r="AK1448" s="32"/>
    </row>
    <row r="1449" spans="1:37" hidden="1" x14ac:dyDescent="0.2">
      <c r="A1449" s="18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49"/>
      <c r="AK1449" s="32"/>
    </row>
    <row r="1450" spans="1:37" hidden="1" x14ac:dyDescent="0.2">
      <c r="A1450" s="18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49"/>
      <c r="AK1450" s="32"/>
    </row>
    <row r="1451" spans="1:37" hidden="1" x14ac:dyDescent="0.2">
      <c r="A1451" s="18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49"/>
      <c r="AK1451" s="32"/>
    </row>
    <row r="1452" spans="1:37" hidden="1" x14ac:dyDescent="0.2">
      <c r="A1452" s="18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49"/>
      <c r="AK1452" s="32"/>
    </row>
    <row r="1453" spans="1:37" hidden="1" x14ac:dyDescent="0.2">
      <c r="A1453" s="18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49"/>
      <c r="AK1453" s="32"/>
    </row>
    <row r="1454" spans="1:37" hidden="1" x14ac:dyDescent="0.2">
      <c r="A1454" s="18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49"/>
      <c r="AK1454" s="32"/>
    </row>
    <row r="1455" spans="1:37" hidden="1" x14ac:dyDescent="0.2">
      <c r="A1455" s="18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49"/>
      <c r="AK1455" s="32"/>
    </row>
    <row r="1456" spans="1:37" hidden="1" x14ac:dyDescent="0.2">
      <c r="A1456" s="18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49"/>
      <c r="AK1456" s="32"/>
    </row>
    <row r="1457" spans="1:37" hidden="1" x14ac:dyDescent="0.2">
      <c r="A1457" s="18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49"/>
      <c r="AK1457" s="32"/>
    </row>
    <row r="1458" spans="1:37" hidden="1" x14ac:dyDescent="0.2">
      <c r="A1458" s="18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49"/>
      <c r="AK1458" s="32"/>
    </row>
    <row r="1459" spans="1:37" hidden="1" x14ac:dyDescent="0.2">
      <c r="A1459" s="18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49"/>
      <c r="AK1459" s="32"/>
    </row>
    <row r="1460" spans="1:37" hidden="1" x14ac:dyDescent="0.2">
      <c r="A1460" s="18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49"/>
      <c r="AK1460" s="32"/>
    </row>
    <row r="1461" spans="1:37" hidden="1" x14ac:dyDescent="0.2">
      <c r="A1461" s="18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49"/>
      <c r="AK1461" s="32"/>
    </row>
    <row r="1462" spans="1:37" hidden="1" x14ac:dyDescent="0.2">
      <c r="A1462" s="18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49"/>
      <c r="AK1462" s="32"/>
    </row>
    <row r="1463" spans="1:37" hidden="1" x14ac:dyDescent="0.2">
      <c r="A1463" s="18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49"/>
      <c r="AK1463" s="32"/>
    </row>
    <row r="1464" spans="1:37" hidden="1" x14ac:dyDescent="0.2">
      <c r="A1464" s="18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49"/>
      <c r="AK1464" s="32"/>
    </row>
    <row r="1465" spans="1:37" hidden="1" x14ac:dyDescent="0.2">
      <c r="A1465" s="18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49"/>
      <c r="AK1465" s="32"/>
    </row>
    <row r="1466" spans="1:37" hidden="1" x14ac:dyDescent="0.2">
      <c r="A1466" s="18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49"/>
      <c r="AK1466" s="32"/>
    </row>
    <row r="1467" spans="1:37" hidden="1" x14ac:dyDescent="0.2">
      <c r="A1467" s="18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49"/>
      <c r="AK1467" s="32"/>
    </row>
    <row r="1468" spans="1:37" hidden="1" x14ac:dyDescent="0.2">
      <c r="A1468" s="18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49"/>
      <c r="AK1468" s="32"/>
    </row>
    <row r="1469" spans="1:37" hidden="1" x14ac:dyDescent="0.2">
      <c r="A1469" s="18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49"/>
      <c r="AK1469" s="32"/>
    </row>
    <row r="1470" spans="1:37" hidden="1" x14ac:dyDescent="0.2">
      <c r="A1470" s="18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49"/>
      <c r="AK1470" s="32"/>
    </row>
    <row r="1471" spans="1:37" hidden="1" x14ac:dyDescent="0.2">
      <c r="A1471" s="18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49"/>
      <c r="AK1471" s="32"/>
    </row>
    <row r="1472" spans="1:37" hidden="1" x14ac:dyDescent="0.2">
      <c r="A1472" s="18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49"/>
      <c r="AK1472" s="32"/>
    </row>
    <row r="1473" spans="1:37" hidden="1" x14ac:dyDescent="0.2">
      <c r="A1473" s="18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49"/>
      <c r="AK1473" s="32"/>
    </row>
    <row r="1474" spans="1:37" hidden="1" x14ac:dyDescent="0.2">
      <c r="A1474" s="18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49"/>
      <c r="AK1474" s="32"/>
    </row>
    <row r="1475" spans="1:37" hidden="1" x14ac:dyDescent="0.2">
      <c r="A1475" s="18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49"/>
      <c r="AK1475" s="32"/>
    </row>
    <row r="1476" spans="1:37" hidden="1" x14ac:dyDescent="0.2">
      <c r="A1476" s="18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49"/>
      <c r="AK1476" s="32"/>
    </row>
    <row r="1477" spans="1:37" hidden="1" x14ac:dyDescent="0.2">
      <c r="A1477" s="18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49"/>
      <c r="AK1477" s="32"/>
    </row>
    <row r="1478" spans="1:37" hidden="1" x14ac:dyDescent="0.2">
      <c r="A1478" s="18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49"/>
      <c r="AK1478" s="32"/>
    </row>
    <row r="1479" spans="1:37" hidden="1" x14ac:dyDescent="0.2">
      <c r="A1479" s="18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49"/>
      <c r="AK1479" s="32"/>
    </row>
    <row r="1480" spans="1:37" hidden="1" x14ac:dyDescent="0.2">
      <c r="A1480" s="18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49"/>
      <c r="AK1480" s="32"/>
    </row>
    <row r="1481" spans="1:37" hidden="1" x14ac:dyDescent="0.2">
      <c r="A1481" s="18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49"/>
      <c r="AK1481" s="32"/>
    </row>
    <row r="1482" spans="1:37" hidden="1" x14ac:dyDescent="0.2">
      <c r="A1482" s="18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49"/>
      <c r="AK1482" s="32"/>
    </row>
    <row r="1483" spans="1:37" hidden="1" x14ac:dyDescent="0.2">
      <c r="A1483" s="18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49"/>
      <c r="AK1483" s="32"/>
    </row>
    <row r="1484" spans="1:37" hidden="1" x14ac:dyDescent="0.2">
      <c r="A1484" s="18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49"/>
      <c r="AK1484" s="32"/>
    </row>
    <row r="1485" spans="1:37" hidden="1" x14ac:dyDescent="0.2">
      <c r="A1485" s="18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49"/>
      <c r="AK1485" s="32"/>
    </row>
    <row r="1486" spans="1:37" hidden="1" x14ac:dyDescent="0.2">
      <c r="A1486" s="18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49"/>
      <c r="AK1486" s="32"/>
    </row>
    <row r="1487" spans="1:37" hidden="1" x14ac:dyDescent="0.2">
      <c r="A1487" s="18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49"/>
      <c r="AK1487" s="32"/>
    </row>
    <row r="1488" spans="1:37" hidden="1" x14ac:dyDescent="0.2">
      <c r="A1488" s="18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49"/>
      <c r="AK1488" s="32"/>
    </row>
    <row r="1489" spans="1:37" hidden="1" x14ac:dyDescent="0.2">
      <c r="A1489" s="18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49"/>
      <c r="AK1489" s="32"/>
    </row>
    <row r="1490" spans="1:37" hidden="1" x14ac:dyDescent="0.2">
      <c r="A1490" s="18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49"/>
      <c r="AK1490" s="32"/>
    </row>
    <row r="1491" spans="1:37" hidden="1" x14ac:dyDescent="0.2">
      <c r="A1491" s="18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49"/>
      <c r="AK1491" s="32"/>
    </row>
    <row r="1492" spans="1:37" hidden="1" x14ac:dyDescent="0.2">
      <c r="A1492" s="18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49"/>
      <c r="AK1492" s="32"/>
    </row>
    <row r="1493" spans="1:37" hidden="1" x14ac:dyDescent="0.2">
      <c r="A1493" s="18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49"/>
      <c r="AK1493" s="32"/>
    </row>
    <row r="1494" spans="1:37" hidden="1" x14ac:dyDescent="0.2">
      <c r="A1494" s="18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49"/>
      <c r="AK1494" s="32"/>
    </row>
    <row r="1495" spans="1:37" hidden="1" x14ac:dyDescent="0.2">
      <c r="A1495" s="18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49"/>
      <c r="AK1495" s="32"/>
    </row>
    <row r="1496" spans="1:37" hidden="1" x14ac:dyDescent="0.2">
      <c r="A1496" s="18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49"/>
      <c r="AK1496" s="32"/>
    </row>
    <row r="1497" spans="1:37" hidden="1" x14ac:dyDescent="0.2">
      <c r="A1497" s="18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49"/>
      <c r="AK1497" s="32"/>
    </row>
    <row r="1498" spans="1:37" hidden="1" x14ac:dyDescent="0.2">
      <c r="A1498" s="18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49"/>
      <c r="AK1498" s="32"/>
    </row>
    <row r="1499" spans="1:37" hidden="1" x14ac:dyDescent="0.2">
      <c r="A1499" s="18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49"/>
      <c r="AK1499" s="32"/>
    </row>
    <row r="1500" spans="1:37" hidden="1" x14ac:dyDescent="0.2">
      <c r="A1500" s="18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49"/>
      <c r="AK1500" s="32"/>
    </row>
    <row r="1501" spans="1:37" hidden="1" x14ac:dyDescent="0.2">
      <c r="A1501" s="18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49"/>
      <c r="AK1501" s="32"/>
    </row>
    <row r="1502" spans="1:37" hidden="1" x14ac:dyDescent="0.2">
      <c r="A1502" s="18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49"/>
      <c r="AK1502" s="32"/>
    </row>
    <row r="1503" spans="1:37" hidden="1" x14ac:dyDescent="0.2">
      <c r="A1503" s="18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49"/>
      <c r="AK1503" s="32"/>
    </row>
    <row r="1504" spans="1:37" hidden="1" x14ac:dyDescent="0.2">
      <c r="A1504" s="18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49"/>
      <c r="AK1504" s="32"/>
    </row>
    <row r="1505" spans="1:37" hidden="1" x14ac:dyDescent="0.2">
      <c r="A1505" s="18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49"/>
      <c r="AK1505" s="32"/>
    </row>
    <row r="1506" spans="1:37" hidden="1" x14ac:dyDescent="0.2">
      <c r="A1506" s="18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49"/>
      <c r="AK1506" s="32"/>
    </row>
    <row r="1507" spans="1:37" hidden="1" x14ac:dyDescent="0.2">
      <c r="A1507" s="18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49"/>
      <c r="AK1507" s="32"/>
    </row>
    <row r="1508" spans="1:37" hidden="1" x14ac:dyDescent="0.2">
      <c r="A1508" s="18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49"/>
      <c r="AK1508" s="32"/>
    </row>
    <row r="1509" spans="1:37" hidden="1" x14ac:dyDescent="0.2">
      <c r="A1509" s="18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49"/>
      <c r="AK1509" s="32"/>
    </row>
    <row r="1510" spans="1:37" hidden="1" x14ac:dyDescent="0.2">
      <c r="A1510" s="18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49"/>
      <c r="AK1510" s="32"/>
    </row>
    <row r="1511" spans="1:37" hidden="1" x14ac:dyDescent="0.2">
      <c r="A1511" s="18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49"/>
      <c r="AK1511" s="32"/>
    </row>
    <row r="1512" spans="1:37" hidden="1" x14ac:dyDescent="0.2">
      <c r="A1512" s="18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49"/>
      <c r="AK1512" s="32"/>
    </row>
    <row r="1513" spans="1:37" hidden="1" x14ac:dyDescent="0.2">
      <c r="A1513" s="18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49"/>
      <c r="AK1513" s="32"/>
    </row>
    <row r="1514" spans="1:37" hidden="1" x14ac:dyDescent="0.2">
      <c r="A1514" s="18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49"/>
      <c r="AK1514" s="32"/>
    </row>
    <row r="1515" spans="1:37" hidden="1" x14ac:dyDescent="0.2">
      <c r="A1515" s="18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49"/>
      <c r="AK1515" s="32"/>
    </row>
    <row r="1516" spans="1:37" hidden="1" x14ac:dyDescent="0.2">
      <c r="A1516" s="18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49"/>
      <c r="AK1516" s="32"/>
    </row>
    <row r="1517" spans="1:37" hidden="1" x14ac:dyDescent="0.2">
      <c r="A1517" s="18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49"/>
      <c r="AK1517" s="32"/>
    </row>
    <row r="1518" spans="1:37" hidden="1" x14ac:dyDescent="0.2">
      <c r="A1518" s="18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49"/>
      <c r="AK1518" s="32"/>
    </row>
    <row r="1519" spans="1:37" hidden="1" x14ac:dyDescent="0.2">
      <c r="A1519" s="18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49"/>
      <c r="AK1519" s="32"/>
    </row>
    <row r="1520" spans="1:37" hidden="1" x14ac:dyDescent="0.2">
      <c r="A1520" s="18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49"/>
      <c r="AK1520" s="32"/>
    </row>
    <row r="1521" spans="1:37" hidden="1" x14ac:dyDescent="0.2">
      <c r="A1521" s="18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49"/>
      <c r="AK1521" s="32"/>
    </row>
    <row r="1522" spans="1:37" hidden="1" x14ac:dyDescent="0.2">
      <c r="A1522" s="18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49"/>
      <c r="AK1522" s="32"/>
    </row>
    <row r="1523" spans="1:37" hidden="1" x14ac:dyDescent="0.2">
      <c r="A1523" s="18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49"/>
      <c r="AK1523" s="32"/>
    </row>
    <row r="1524" spans="1:37" hidden="1" x14ac:dyDescent="0.2">
      <c r="A1524" s="18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49"/>
      <c r="AK1524" s="32"/>
    </row>
    <row r="1525" spans="1:37" hidden="1" x14ac:dyDescent="0.2">
      <c r="A1525" s="18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49"/>
      <c r="AK1525" s="32"/>
    </row>
    <row r="1526" spans="1:37" hidden="1" x14ac:dyDescent="0.2">
      <c r="A1526" s="18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49"/>
      <c r="AK1526" s="32"/>
    </row>
    <row r="1527" spans="1:37" hidden="1" x14ac:dyDescent="0.2">
      <c r="A1527" s="18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49"/>
      <c r="AK1527" s="32"/>
    </row>
    <row r="1528" spans="1:37" hidden="1" x14ac:dyDescent="0.2">
      <c r="A1528" s="18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49"/>
      <c r="AK1528" s="32"/>
    </row>
    <row r="1529" spans="1:37" hidden="1" x14ac:dyDescent="0.2">
      <c r="A1529" s="18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49"/>
      <c r="AK1529" s="32"/>
    </row>
    <row r="1530" spans="1:37" hidden="1" x14ac:dyDescent="0.2">
      <c r="A1530" s="18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49"/>
      <c r="AK1530" s="32"/>
    </row>
    <row r="1531" spans="1:37" hidden="1" x14ac:dyDescent="0.2">
      <c r="A1531" s="18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49"/>
      <c r="AK1531" s="32"/>
    </row>
    <row r="1532" spans="1:37" hidden="1" x14ac:dyDescent="0.2">
      <c r="A1532" s="18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49"/>
      <c r="AK1532" s="32"/>
    </row>
    <row r="1533" spans="1:37" hidden="1" x14ac:dyDescent="0.2">
      <c r="A1533" s="18"/>
    </row>
    <row r="1534" spans="1:37" hidden="1" x14ac:dyDescent="0.2">
      <c r="A1534" s="18"/>
    </row>
    <row r="1535" spans="1:37" hidden="1" x14ac:dyDescent="0.2">
      <c r="A1535" s="18"/>
    </row>
    <row r="1536" spans="1:37" hidden="1" x14ac:dyDescent="0.2">
      <c r="A1536" s="18"/>
    </row>
    <row r="1537" spans="1:1" hidden="1" x14ac:dyDescent="0.2">
      <c r="A1537" s="18"/>
    </row>
    <row r="1538" spans="1:1" hidden="1" x14ac:dyDescent="0.2">
      <c r="A1538" s="18"/>
    </row>
    <row r="1539" spans="1:1" hidden="1" x14ac:dyDescent="0.2">
      <c r="A1539" s="18"/>
    </row>
    <row r="1540" spans="1:1" hidden="1" x14ac:dyDescent="0.2">
      <c r="A1540" s="18"/>
    </row>
    <row r="1541" spans="1:1" hidden="1" x14ac:dyDescent="0.2">
      <c r="A1541" s="18"/>
    </row>
    <row r="1542" spans="1:1" hidden="1" x14ac:dyDescent="0.2">
      <c r="A1542" s="18"/>
    </row>
    <row r="1543" spans="1:1" hidden="1" x14ac:dyDescent="0.2">
      <c r="A1543" s="18"/>
    </row>
    <row r="1544" spans="1:1" hidden="1" x14ac:dyDescent="0.2">
      <c r="A1544" s="18"/>
    </row>
    <row r="1545" spans="1:1" hidden="1" x14ac:dyDescent="0.2">
      <c r="A1545" s="18"/>
    </row>
    <row r="1546" spans="1:1" hidden="1" x14ac:dyDescent="0.2">
      <c r="A1546" s="18"/>
    </row>
    <row r="1547" spans="1:1" hidden="1" x14ac:dyDescent="0.2">
      <c r="A1547" s="18"/>
    </row>
    <row r="1548" spans="1:1" hidden="1" x14ac:dyDescent="0.2">
      <c r="A1548" s="18"/>
    </row>
    <row r="1549" spans="1:1" hidden="1" x14ac:dyDescent="0.2">
      <c r="A1549" s="18"/>
    </row>
    <row r="1550" spans="1:1" hidden="1" x14ac:dyDescent="0.2">
      <c r="A1550" s="18"/>
    </row>
    <row r="1551" spans="1:1" hidden="1" x14ac:dyDescent="0.2">
      <c r="A1551" s="18"/>
    </row>
    <row r="1552" spans="1:1" hidden="1" x14ac:dyDescent="0.2">
      <c r="A1552" s="18"/>
    </row>
    <row r="1553" spans="1:1" hidden="1" x14ac:dyDescent="0.2">
      <c r="A1553" s="18"/>
    </row>
    <row r="1554" spans="1:1" hidden="1" x14ac:dyDescent="0.2">
      <c r="A1554" s="18"/>
    </row>
    <row r="1555" spans="1:1" hidden="1" x14ac:dyDescent="0.2">
      <c r="A1555" s="18"/>
    </row>
    <row r="1556" spans="1:1" hidden="1" x14ac:dyDescent="0.2">
      <c r="A1556" s="18"/>
    </row>
    <row r="1557" spans="1:1" hidden="1" x14ac:dyDescent="0.2">
      <c r="A1557" s="18"/>
    </row>
    <row r="1558" spans="1:1" hidden="1" x14ac:dyDescent="0.2">
      <c r="A1558" s="18"/>
    </row>
    <row r="1559" spans="1:1" hidden="1" x14ac:dyDescent="0.2">
      <c r="A1559" s="18"/>
    </row>
    <row r="1560" spans="1:1" hidden="1" x14ac:dyDescent="0.2">
      <c r="A1560" s="18"/>
    </row>
    <row r="1561" spans="1:1" hidden="1" x14ac:dyDescent="0.2">
      <c r="A1561" s="18"/>
    </row>
    <row r="1562" spans="1:1" hidden="1" x14ac:dyDescent="0.2">
      <c r="A1562" s="18"/>
    </row>
    <row r="1563" spans="1:1" hidden="1" x14ac:dyDescent="0.2">
      <c r="A1563" s="18"/>
    </row>
    <row r="1564" spans="1:1" hidden="1" x14ac:dyDescent="0.2">
      <c r="A1564" s="18"/>
    </row>
    <row r="1565" spans="1:1" hidden="1" x14ac:dyDescent="0.2">
      <c r="A1565" s="18"/>
    </row>
    <row r="1566" spans="1:1" hidden="1" x14ac:dyDescent="0.2">
      <c r="A1566" s="18"/>
    </row>
    <row r="1567" spans="1:1" hidden="1" x14ac:dyDescent="0.2">
      <c r="A1567" s="18"/>
    </row>
    <row r="1568" spans="1:1" hidden="1" x14ac:dyDescent="0.2">
      <c r="A1568" s="18"/>
    </row>
    <row r="1569" spans="1:1" hidden="1" x14ac:dyDescent="0.2">
      <c r="A1569" s="18"/>
    </row>
    <row r="1570" spans="1:1" hidden="1" x14ac:dyDescent="0.2">
      <c r="A1570" s="18"/>
    </row>
    <row r="1571" spans="1:1" hidden="1" x14ac:dyDescent="0.2">
      <c r="A1571" s="18"/>
    </row>
    <row r="1572" spans="1:1" hidden="1" x14ac:dyDescent="0.2">
      <c r="A1572" s="18"/>
    </row>
    <row r="1573" spans="1:1" hidden="1" x14ac:dyDescent="0.2">
      <c r="A1573" s="18"/>
    </row>
    <row r="1574" spans="1:1" hidden="1" x14ac:dyDescent="0.2">
      <c r="A1574" s="18"/>
    </row>
    <row r="1575" spans="1:1" hidden="1" x14ac:dyDescent="0.2">
      <c r="A1575" s="18"/>
    </row>
    <row r="1576" spans="1:1" hidden="1" x14ac:dyDescent="0.2">
      <c r="A1576" s="18"/>
    </row>
    <row r="1577" spans="1:1" hidden="1" x14ac:dyDescent="0.2">
      <c r="A1577" s="18"/>
    </row>
    <row r="1578" spans="1:1" hidden="1" x14ac:dyDescent="0.2">
      <c r="A1578" s="18"/>
    </row>
    <row r="1579" spans="1:1" hidden="1" x14ac:dyDescent="0.2">
      <c r="A1579" s="18"/>
    </row>
    <row r="1580" spans="1:1" hidden="1" x14ac:dyDescent="0.2">
      <c r="A1580" s="18"/>
    </row>
    <row r="1581" spans="1:1" hidden="1" x14ac:dyDescent="0.2">
      <c r="A1581" s="18"/>
    </row>
    <row r="1582" spans="1:1" hidden="1" x14ac:dyDescent="0.2">
      <c r="A1582" s="18"/>
    </row>
    <row r="1583" spans="1:1" hidden="1" x14ac:dyDescent="0.2">
      <c r="A1583" s="18"/>
    </row>
    <row r="1584" spans="1:1" hidden="1" x14ac:dyDescent="0.2">
      <c r="A1584" s="18"/>
    </row>
    <row r="1585" spans="1:1" hidden="1" x14ac:dyDescent="0.2">
      <c r="A1585" s="18"/>
    </row>
    <row r="1586" spans="1:1" hidden="1" x14ac:dyDescent="0.2">
      <c r="A1586" s="18"/>
    </row>
    <row r="1587" spans="1:1" hidden="1" x14ac:dyDescent="0.2">
      <c r="A1587" s="18"/>
    </row>
    <row r="1588" spans="1:1" hidden="1" x14ac:dyDescent="0.2">
      <c r="A1588" s="18"/>
    </row>
    <row r="1589" spans="1:1" hidden="1" x14ac:dyDescent="0.2">
      <c r="A1589" s="18"/>
    </row>
    <row r="1590" spans="1:1" hidden="1" x14ac:dyDescent="0.2">
      <c r="A1590" s="18"/>
    </row>
    <row r="1591" spans="1:1" hidden="1" x14ac:dyDescent="0.2">
      <c r="A1591" s="18"/>
    </row>
    <row r="1592" spans="1:1" hidden="1" x14ac:dyDescent="0.2">
      <c r="A1592" s="18"/>
    </row>
    <row r="1593" spans="1:1" hidden="1" x14ac:dyDescent="0.2">
      <c r="A1593" s="18"/>
    </row>
    <row r="1594" spans="1:1" hidden="1" x14ac:dyDescent="0.2">
      <c r="A1594" s="18"/>
    </row>
    <row r="1595" spans="1:1" hidden="1" x14ac:dyDescent="0.2">
      <c r="A1595" s="18"/>
    </row>
    <row r="1596" spans="1:1" hidden="1" x14ac:dyDescent="0.2">
      <c r="A1596" s="18"/>
    </row>
    <row r="1597" spans="1:1" hidden="1" x14ac:dyDescent="0.2">
      <c r="A1597" s="18"/>
    </row>
    <row r="1598" spans="1:1" hidden="1" x14ac:dyDescent="0.2">
      <c r="A1598" s="18"/>
    </row>
    <row r="1599" spans="1:1" hidden="1" x14ac:dyDescent="0.2">
      <c r="A1599" s="18"/>
    </row>
    <row r="1600" spans="1:1" hidden="1" x14ac:dyDescent="0.2">
      <c r="A1600" s="18"/>
    </row>
    <row r="1601" spans="1:1" hidden="1" x14ac:dyDescent="0.2">
      <c r="A1601" s="18"/>
    </row>
    <row r="1602" spans="1:1" hidden="1" x14ac:dyDescent="0.2">
      <c r="A1602" s="18"/>
    </row>
    <row r="1603" spans="1:1" hidden="1" x14ac:dyDescent="0.2">
      <c r="A1603" s="18"/>
    </row>
    <row r="1604" spans="1:1" hidden="1" x14ac:dyDescent="0.2">
      <c r="A1604" s="18"/>
    </row>
    <row r="1605" spans="1:1" hidden="1" x14ac:dyDescent="0.2">
      <c r="A1605" s="18"/>
    </row>
    <row r="1606" spans="1:1" hidden="1" x14ac:dyDescent="0.2">
      <c r="A1606" s="18"/>
    </row>
    <row r="1607" spans="1:1" hidden="1" x14ac:dyDescent="0.2">
      <c r="A1607" s="18"/>
    </row>
    <row r="1608" spans="1:1" hidden="1" x14ac:dyDescent="0.2">
      <c r="A1608" s="18"/>
    </row>
    <row r="1609" spans="1:1" hidden="1" x14ac:dyDescent="0.2">
      <c r="A1609" s="18"/>
    </row>
    <row r="1610" spans="1:1" hidden="1" x14ac:dyDescent="0.2">
      <c r="A1610" s="18"/>
    </row>
    <row r="1611" spans="1:1" hidden="1" x14ac:dyDescent="0.2">
      <c r="A1611" s="18"/>
    </row>
    <row r="1612" spans="1:1" hidden="1" x14ac:dyDescent="0.2">
      <c r="A1612" s="18"/>
    </row>
    <row r="1613" spans="1:1" hidden="1" x14ac:dyDescent="0.2">
      <c r="A1613" s="18"/>
    </row>
    <row r="1614" spans="1:1" hidden="1" x14ac:dyDescent="0.2">
      <c r="A1614" s="18"/>
    </row>
    <row r="1615" spans="1:1" hidden="1" x14ac:dyDescent="0.2">
      <c r="A1615" s="18"/>
    </row>
    <row r="1616" spans="1:1" hidden="1" x14ac:dyDescent="0.2">
      <c r="A1616" s="18"/>
    </row>
    <row r="1617" spans="1:1" hidden="1" x14ac:dyDescent="0.2">
      <c r="A1617" s="18"/>
    </row>
    <row r="1618" spans="1:1" hidden="1" x14ac:dyDescent="0.2">
      <c r="A1618" s="18"/>
    </row>
    <row r="1619" spans="1:1" hidden="1" x14ac:dyDescent="0.2">
      <c r="A1619" s="18"/>
    </row>
    <row r="1620" spans="1:1" hidden="1" x14ac:dyDescent="0.2">
      <c r="A1620" s="18"/>
    </row>
    <row r="1621" spans="1:1" hidden="1" x14ac:dyDescent="0.2">
      <c r="A1621" s="18"/>
    </row>
    <row r="1622" spans="1:1" hidden="1" x14ac:dyDescent="0.2">
      <c r="A1622" s="18"/>
    </row>
    <row r="1623" spans="1:1" hidden="1" x14ac:dyDescent="0.2">
      <c r="A1623" s="18"/>
    </row>
    <row r="1624" spans="1:1" hidden="1" x14ac:dyDescent="0.2">
      <c r="A1624" s="18"/>
    </row>
    <row r="1625" spans="1:1" hidden="1" x14ac:dyDescent="0.2">
      <c r="A1625" s="18"/>
    </row>
    <row r="1626" spans="1:1" hidden="1" x14ac:dyDescent="0.2">
      <c r="A1626" s="18"/>
    </row>
    <row r="1627" spans="1:1" hidden="1" x14ac:dyDescent="0.2">
      <c r="A1627" s="18"/>
    </row>
    <row r="1628" spans="1:1" hidden="1" x14ac:dyDescent="0.2">
      <c r="A1628" s="18"/>
    </row>
    <row r="1629" spans="1:1" hidden="1" x14ac:dyDescent="0.2">
      <c r="A1629" s="18"/>
    </row>
    <row r="1630" spans="1:1" hidden="1" x14ac:dyDescent="0.2">
      <c r="A1630" s="18"/>
    </row>
    <row r="1631" spans="1:1" hidden="1" x14ac:dyDescent="0.2">
      <c r="A1631" s="18"/>
    </row>
    <row r="1632" spans="1:1" hidden="1" x14ac:dyDescent="0.2">
      <c r="A1632" s="18"/>
    </row>
    <row r="1633" spans="1:1" hidden="1" x14ac:dyDescent="0.2">
      <c r="A1633" s="18"/>
    </row>
    <row r="1634" spans="1:1" hidden="1" x14ac:dyDescent="0.2">
      <c r="A1634" s="18"/>
    </row>
    <row r="1635" spans="1:1" hidden="1" x14ac:dyDescent="0.2">
      <c r="A1635" s="18"/>
    </row>
    <row r="1636" spans="1:1" hidden="1" x14ac:dyDescent="0.2">
      <c r="A1636" s="18"/>
    </row>
    <row r="1637" spans="1:1" hidden="1" x14ac:dyDescent="0.2">
      <c r="A1637" s="18"/>
    </row>
    <row r="1638" spans="1:1" hidden="1" x14ac:dyDescent="0.2">
      <c r="A1638" s="18"/>
    </row>
    <row r="1639" spans="1:1" hidden="1" x14ac:dyDescent="0.2">
      <c r="A1639" s="18"/>
    </row>
    <row r="1640" spans="1:1" hidden="1" x14ac:dyDescent="0.2">
      <c r="A1640" s="18"/>
    </row>
    <row r="1641" spans="1:1" hidden="1" x14ac:dyDescent="0.2">
      <c r="A1641" s="18"/>
    </row>
    <row r="1642" spans="1:1" hidden="1" x14ac:dyDescent="0.2">
      <c r="A1642" s="18"/>
    </row>
    <row r="1643" spans="1:1" hidden="1" x14ac:dyDescent="0.2">
      <c r="A1643" s="18"/>
    </row>
    <row r="1644" spans="1:1" hidden="1" x14ac:dyDescent="0.2">
      <c r="A1644" s="18"/>
    </row>
    <row r="1645" spans="1:1" hidden="1" x14ac:dyDescent="0.2">
      <c r="A1645" s="18"/>
    </row>
    <row r="1646" spans="1:1" hidden="1" x14ac:dyDescent="0.2">
      <c r="A1646" s="18"/>
    </row>
    <row r="1647" spans="1:1" hidden="1" x14ac:dyDescent="0.2">
      <c r="A1647" s="18"/>
    </row>
    <row r="1648" spans="1:1" hidden="1" x14ac:dyDescent="0.2">
      <c r="A1648" s="18"/>
    </row>
    <row r="1649" spans="1:1" hidden="1" x14ac:dyDescent="0.2">
      <c r="A1649" s="18"/>
    </row>
    <row r="1650" spans="1:1" hidden="1" x14ac:dyDescent="0.2">
      <c r="A1650" s="18"/>
    </row>
    <row r="1651" spans="1:1" hidden="1" x14ac:dyDescent="0.2">
      <c r="A1651" s="18"/>
    </row>
    <row r="1652" spans="1:1" hidden="1" x14ac:dyDescent="0.2">
      <c r="A1652" s="18"/>
    </row>
    <row r="1653" spans="1:1" hidden="1" x14ac:dyDescent="0.2">
      <c r="A1653" s="18"/>
    </row>
    <row r="1654" spans="1:1" hidden="1" x14ac:dyDescent="0.2">
      <c r="A1654" s="18"/>
    </row>
    <row r="1655" spans="1:1" hidden="1" x14ac:dyDescent="0.2">
      <c r="A1655" s="18"/>
    </row>
    <row r="1656" spans="1:1" hidden="1" x14ac:dyDescent="0.2">
      <c r="A1656" s="18"/>
    </row>
    <row r="1657" spans="1:1" hidden="1" x14ac:dyDescent="0.2">
      <c r="A1657" s="18"/>
    </row>
    <row r="1658" spans="1:1" hidden="1" x14ac:dyDescent="0.2">
      <c r="A1658" s="18"/>
    </row>
    <row r="1659" spans="1:1" hidden="1" x14ac:dyDescent="0.2">
      <c r="A1659" s="18"/>
    </row>
    <row r="1660" spans="1:1" hidden="1" x14ac:dyDescent="0.2">
      <c r="A1660" s="18"/>
    </row>
    <row r="1661" spans="1:1" hidden="1" x14ac:dyDescent="0.2">
      <c r="A1661" s="18"/>
    </row>
    <row r="1662" spans="1:1" hidden="1" x14ac:dyDescent="0.2">
      <c r="A1662" s="18"/>
    </row>
    <row r="1663" spans="1:1" hidden="1" x14ac:dyDescent="0.2">
      <c r="A1663" s="18"/>
    </row>
    <row r="1664" spans="1:1" hidden="1" x14ac:dyDescent="0.2">
      <c r="A1664" s="18"/>
    </row>
    <row r="1665" spans="1:1" hidden="1" x14ac:dyDescent="0.2">
      <c r="A1665" s="18"/>
    </row>
    <row r="1666" spans="1:1" hidden="1" x14ac:dyDescent="0.2">
      <c r="A1666" s="18"/>
    </row>
    <row r="1667" spans="1:1" hidden="1" x14ac:dyDescent="0.2">
      <c r="A1667" s="18"/>
    </row>
    <row r="1668" spans="1:1" hidden="1" x14ac:dyDescent="0.2">
      <c r="A1668" s="18"/>
    </row>
    <row r="1669" spans="1:1" hidden="1" x14ac:dyDescent="0.2">
      <c r="A1669" s="18"/>
    </row>
    <row r="1670" spans="1:1" hidden="1" x14ac:dyDescent="0.2">
      <c r="A1670" s="18"/>
    </row>
    <row r="1671" spans="1:1" hidden="1" x14ac:dyDescent="0.2">
      <c r="A1671" s="18"/>
    </row>
    <row r="1672" spans="1:1" hidden="1" x14ac:dyDescent="0.2">
      <c r="A1672" s="18"/>
    </row>
    <row r="1673" spans="1:1" hidden="1" x14ac:dyDescent="0.2">
      <c r="A1673" s="18"/>
    </row>
    <row r="1674" spans="1:1" hidden="1" x14ac:dyDescent="0.2">
      <c r="A1674" s="18"/>
    </row>
    <row r="1675" spans="1:1" hidden="1" x14ac:dyDescent="0.2">
      <c r="A1675" s="18"/>
    </row>
    <row r="1676" spans="1:1" hidden="1" x14ac:dyDescent="0.2">
      <c r="A1676" s="18"/>
    </row>
    <row r="1677" spans="1:1" hidden="1" x14ac:dyDescent="0.2">
      <c r="A1677" s="18"/>
    </row>
    <row r="1678" spans="1:1" hidden="1" x14ac:dyDescent="0.2">
      <c r="A1678" s="18"/>
    </row>
    <row r="1679" spans="1:1" hidden="1" x14ac:dyDescent="0.2">
      <c r="A1679" s="18"/>
    </row>
    <row r="1680" spans="1:1" hidden="1" x14ac:dyDescent="0.2">
      <c r="A1680" s="18"/>
    </row>
    <row r="1681" spans="1:1" hidden="1" x14ac:dyDescent="0.2">
      <c r="A1681" s="18"/>
    </row>
    <row r="1682" spans="1:1" hidden="1" x14ac:dyDescent="0.2">
      <c r="A1682" s="18"/>
    </row>
    <row r="1683" spans="1:1" hidden="1" x14ac:dyDescent="0.2">
      <c r="A1683" s="18"/>
    </row>
    <row r="1684" spans="1:1" hidden="1" x14ac:dyDescent="0.2">
      <c r="A1684" s="18"/>
    </row>
    <row r="1685" spans="1:1" hidden="1" x14ac:dyDescent="0.2">
      <c r="A1685" s="18"/>
    </row>
    <row r="1686" spans="1:1" hidden="1" x14ac:dyDescent="0.2">
      <c r="A1686" s="18"/>
    </row>
    <row r="1687" spans="1:1" hidden="1" x14ac:dyDescent="0.2">
      <c r="A1687" s="18"/>
    </row>
    <row r="1688" spans="1:1" hidden="1" x14ac:dyDescent="0.2">
      <c r="A1688" s="18"/>
    </row>
    <row r="1689" spans="1:1" hidden="1" x14ac:dyDescent="0.2">
      <c r="A1689" s="18"/>
    </row>
    <row r="1690" spans="1:1" hidden="1" x14ac:dyDescent="0.2">
      <c r="A1690" s="18"/>
    </row>
    <row r="1691" spans="1:1" hidden="1" x14ac:dyDescent="0.2">
      <c r="A1691" s="18"/>
    </row>
    <row r="1692" spans="1:1" hidden="1" x14ac:dyDescent="0.2">
      <c r="A1692" s="18"/>
    </row>
    <row r="1693" spans="1:1" hidden="1" x14ac:dyDescent="0.2">
      <c r="A1693" s="18"/>
    </row>
    <row r="1694" spans="1:1" hidden="1" x14ac:dyDescent="0.2">
      <c r="A1694" s="18"/>
    </row>
    <row r="1695" spans="1:1" hidden="1" x14ac:dyDescent="0.2">
      <c r="A1695" s="18"/>
    </row>
    <row r="1696" spans="1:1" hidden="1" x14ac:dyDescent="0.2">
      <c r="A1696" s="18"/>
    </row>
    <row r="1697" spans="1:1" hidden="1" x14ac:dyDescent="0.2">
      <c r="A1697" s="18"/>
    </row>
    <row r="1698" spans="1:1" hidden="1" x14ac:dyDescent="0.2">
      <c r="A1698" s="18"/>
    </row>
    <row r="1699" spans="1:1" hidden="1" x14ac:dyDescent="0.2">
      <c r="A1699" s="18"/>
    </row>
    <row r="1700" spans="1:1" hidden="1" x14ac:dyDescent="0.2">
      <c r="A1700" s="18"/>
    </row>
    <row r="1701" spans="1:1" hidden="1" x14ac:dyDescent="0.2">
      <c r="A1701" s="18"/>
    </row>
    <row r="1702" spans="1:1" hidden="1" x14ac:dyDescent="0.2">
      <c r="A1702" s="18"/>
    </row>
    <row r="1703" spans="1:1" hidden="1" x14ac:dyDescent="0.2">
      <c r="A1703" s="18"/>
    </row>
    <row r="1704" spans="1:1" hidden="1" x14ac:dyDescent="0.2">
      <c r="A1704" s="18"/>
    </row>
    <row r="1705" spans="1:1" hidden="1" x14ac:dyDescent="0.2">
      <c r="A1705" s="18"/>
    </row>
    <row r="1706" spans="1:1" hidden="1" x14ac:dyDescent="0.2">
      <c r="A1706" s="18"/>
    </row>
    <row r="1707" spans="1:1" hidden="1" x14ac:dyDescent="0.2">
      <c r="A1707" s="18"/>
    </row>
    <row r="1708" spans="1:1" hidden="1" x14ac:dyDescent="0.2">
      <c r="A1708" s="18"/>
    </row>
    <row r="1709" spans="1:1" hidden="1" x14ac:dyDescent="0.2">
      <c r="A1709" s="18"/>
    </row>
    <row r="1710" spans="1:1" hidden="1" x14ac:dyDescent="0.2">
      <c r="A1710" s="18"/>
    </row>
    <row r="1711" spans="1:1" hidden="1" x14ac:dyDescent="0.2">
      <c r="A1711" s="18"/>
    </row>
    <row r="1712" spans="1:1" hidden="1" x14ac:dyDescent="0.2">
      <c r="A1712" s="18"/>
    </row>
    <row r="1713" spans="1:1" hidden="1" x14ac:dyDescent="0.2">
      <c r="A1713" s="18"/>
    </row>
    <row r="1714" spans="1:1" hidden="1" x14ac:dyDescent="0.2">
      <c r="A1714" s="18"/>
    </row>
    <row r="1715" spans="1:1" hidden="1" x14ac:dyDescent="0.2">
      <c r="A1715" s="18"/>
    </row>
    <row r="1716" spans="1:1" hidden="1" x14ac:dyDescent="0.2">
      <c r="A1716" s="18"/>
    </row>
    <row r="1717" spans="1:1" hidden="1" x14ac:dyDescent="0.2">
      <c r="A1717" s="18"/>
    </row>
    <row r="1718" spans="1:1" hidden="1" x14ac:dyDescent="0.2">
      <c r="A1718" s="18"/>
    </row>
    <row r="1719" spans="1:1" hidden="1" x14ac:dyDescent="0.2">
      <c r="A1719" s="18"/>
    </row>
    <row r="1720" spans="1:1" hidden="1" x14ac:dyDescent="0.2">
      <c r="A1720" s="18"/>
    </row>
    <row r="1721" spans="1:1" hidden="1" x14ac:dyDescent="0.2">
      <c r="A1721" s="18"/>
    </row>
    <row r="1722" spans="1:1" hidden="1" x14ac:dyDescent="0.2">
      <c r="A1722" s="18"/>
    </row>
    <row r="1723" spans="1:1" hidden="1" x14ac:dyDescent="0.2">
      <c r="A1723" s="18"/>
    </row>
    <row r="1724" spans="1:1" hidden="1" x14ac:dyDescent="0.2">
      <c r="A1724" s="18"/>
    </row>
    <row r="1725" spans="1:1" hidden="1" x14ac:dyDescent="0.2">
      <c r="A1725" s="18"/>
    </row>
    <row r="1726" spans="1:1" hidden="1" x14ac:dyDescent="0.2">
      <c r="A1726" s="18"/>
    </row>
    <row r="1727" spans="1:1" hidden="1" x14ac:dyDescent="0.2">
      <c r="A1727" s="18"/>
    </row>
    <row r="1728" spans="1:1" hidden="1" x14ac:dyDescent="0.2">
      <c r="A1728" s="18"/>
    </row>
    <row r="1729" spans="1:37" hidden="1" x14ac:dyDescent="0.2">
      <c r="A1729" s="18"/>
    </row>
    <row r="1730" spans="1:37" hidden="1" x14ac:dyDescent="0.2">
      <c r="A1730" s="18"/>
    </row>
    <row r="1731" spans="1:37" hidden="1" x14ac:dyDescent="0.2">
      <c r="A1731" s="18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K1731" s="14"/>
    </row>
    <row r="1732" spans="1:37" hidden="1" x14ac:dyDescent="0.2">
      <c r="A1732" s="18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K1732" s="14"/>
    </row>
    <row r="1733" spans="1:37" hidden="1" x14ac:dyDescent="0.2">
      <c r="A1733" s="18"/>
    </row>
    <row r="1734" spans="1:37" hidden="1" x14ac:dyDescent="0.2">
      <c r="A1734" s="18"/>
    </row>
    <row r="1735" spans="1:37" hidden="1" x14ac:dyDescent="0.2">
      <c r="A1735" s="18"/>
    </row>
    <row r="1736" spans="1:37" hidden="1" x14ac:dyDescent="0.2">
      <c r="A1736" s="18"/>
    </row>
    <row r="1737" spans="1:37" hidden="1" x14ac:dyDescent="0.2">
      <c r="A1737" s="18"/>
    </row>
    <row r="1738" spans="1:37" hidden="1" x14ac:dyDescent="0.2">
      <c r="A1738" s="18"/>
    </row>
    <row r="1739" spans="1:37" hidden="1" x14ac:dyDescent="0.2">
      <c r="A1739" s="18"/>
    </row>
    <row r="1740" spans="1:37" hidden="1" x14ac:dyDescent="0.2">
      <c r="A1740" s="18"/>
    </row>
    <row r="1741" spans="1:37" x14ac:dyDescent="0.2">
      <c r="A1741" s="18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K1741" s="14"/>
    </row>
    <row r="1742" spans="1:37" x14ac:dyDescent="0.2">
      <c r="A1742" s="18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K1742" s="14"/>
    </row>
    <row r="1743" spans="1:37" x14ac:dyDescent="0.2">
      <c r="A1743" s="18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K1743" s="14"/>
    </row>
    <row r="1744" spans="1:37" x14ac:dyDescent="0.2">
      <c r="A1744" s="18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K1744" s="14"/>
    </row>
  </sheetData>
  <mergeCells count="105">
    <mergeCell ref="G83:L83"/>
    <mergeCell ref="E78:R78"/>
    <mergeCell ref="E79:R79"/>
    <mergeCell ref="N83:V83"/>
    <mergeCell ref="C68:G68"/>
    <mergeCell ref="K72:N72"/>
    <mergeCell ref="R67:S67"/>
    <mergeCell ref="L65:N65"/>
    <mergeCell ref="L66:N66"/>
    <mergeCell ref="U66:W66"/>
    <mergeCell ref="O67:Q67"/>
    <mergeCell ref="U67:W67"/>
    <mergeCell ref="L67:N67"/>
    <mergeCell ref="X66:Y66"/>
    <mergeCell ref="R66:S66"/>
    <mergeCell ref="H65:K65"/>
    <mergeCell ref="G82:L82"/>
    <mergeCell ref="C66:G66"/>
    <mergeCell ref="O66:Q66"/>
    <mergeCell ref="C67:G67"/>
    <mergeCell ref="L63:N63"/>
    <mergeCell ref="O63:Q63"/>
    <mergeCell ref="L64:N64"/>
    <mergeCell ref="O65:Q65"/>
    <mergeCell ref="O64:Q64"/>
    <mergeCell ref="H66:K66"/>
    <mergeCell ref="R64:S64"/>
    <mergeCell ref="X67:Y67"/>
    <mergeCell ref="C64:G64"/>
    <mergeCell ref="H64:K64"/>
    <mergeCell ref="C63:G63"/>
    <mergeCell ref="H63:K63"/>
    <mergeCell ref="X63:Y63"/>
    <mergeCell ref="X64:Y64"/>
    <mergeCell ref="B9:G9"/>
    <mergeCell ref="I13:O13"/>
    <mergeCell ref="I11:P11"/>
    <mergeCell ref="I25:L25"/>
    <mergeCell ref="D14:H14"/>
    <mergeCell ref="E17:G17"/>
    <mergeCell ref="C19:G19"/>
    <mergeCell ref="E16:G16"/>
    <mergeCell ref="I17:L17"/>
    <mergeCell ref="I22:Q22"/>
    <mergeCell ref="E18:G18"/>
    <mergeCell ref="O24:Q24"/>
    <mergeCell ref="O25:Q25"/>
    <mergeCell ref="X1:Y2"/>
    <mergeCell ref="V1:W2"/>
    <mergeCell ref="I10:L10"/>
    <mergeCell ref="W50:X50"/>
    <mergeCell ref="U21:X21"/>
    <mergeCell ref="I29:Q29"/>
    <mergeCell ref="O34:S34"/>
    <mergeCell ref="I14:R14"/>
    <mergeCell ref="T14:Y14"/>
    <mergeCell ref="I39:J39"/>
    <mergeCell ref="U17:W17"/>
    <mergeCell ref="N50:Q50"/>
    <mergeCell ref="O38:R38"/>
    <mergeCell ref="O39:R39"/>
    <mergeCell ref="I37:J37"/>
    <mergeCell ref="I38:J38"/>
    <mergeCell ref="I32:U32"/>
    <mergeCell ref="I36:M36"/>
    <mergeCell ref="O37:R37"/>
    <mergeCell ref="B88:Z88"/>
    <mergeCell ref="C61:G61"/>
    <mergeCell ref="U61:W61"/>
    <mergeCell ref="U62:W62"/>
    <mergeCell ref="U63:W63"/>
    <mergeCell ref="O61:Q61"/>
    <mergeCell ref="H61:K61"/>
    <mergeCell ref="R61:S61"/>
    <mergeCell ref="L61:N61"/>
    <mergeCell ref="C85:G85"/>
    <mergeCell ref="R62:S62"/>
    <mergeCell ref="R65:S65"/>
    <mergeCell ref="R63:S63"/>
    <mergeCell ref="L62:N62"/>
    <mergeCell ref="O62:Q62"/>
    <mergeCell ref="U64:W64"/>
    <mergeCell ref="C62:G62"/>
    <mergeCell ref="H62:K62"/>
    <mergeCell ref="N85:V85"/>
    <mergeCell ref="J85:L85"/>
    <mergeCell ref="J84:L84"/>
    <mergeCell ref="H67:K67"/>
    <mergeCell ref="X65:Y65"/>
    <mergeCell ref="U65:W65"/>
    <mergeCell ref="X61:Y61"/>
    <mergeCell ref="X62:Y62"/>
    <mergeCell ref="C65:G65"/>
    <mergeCell ref="I34:M34"/>
    <mergeCell ref="I35:M35"/>
    <mergeCell ref="G50:L50"/>
    <mergeCell ref="U50:V50"/>
    <mergeCell ref="R50:T50"/>
    <mergeCell ref="O35:R35"/>
    <mergeCell ref="O36:R36"/>
    <mergeCell ref="H60:V60"/>
    <mergeCell ref="X60:Y60"/>
    <mergeCell ref="C53:Y53"/>
    <mergeCell ref="C59:Y59"/>
    <mergeCell ref="C54:Y56"/>
  </mergeCells>
  <phoneticPr fontId="0" type="noConversion"/>
  <conditionalFormatting sqref="H62:K62">
    <cfRule type="cellIs" dxfId="3" priority="1" stopIfTrue="1" operator="notBetween">
      <formula>100000</formula>
      <formula>999999</formula>
    </cfRule>
  </conditionalFormatting>
  <conditionalFormatting sqref="O62:Q62">
    <cfRule type="cellIs" dxfId="2" priority="2" stopIfTrue="1" operator="notBetween">
      <formula>"aa10000"</formula>
      <formula>"ZZ99999"</formula>
    </cfRule>
  </conditionalFormatting>
  <conditionalFormatting sqref="L62:N62">
    <cfRule type="cellIs" dxfId="1" priority="3" stopIfTrue="1" operator="notBetween">
      <formula>1</formula>
      <formula>99</formula>
    </cfRule>
  </conditionalFormatting>
  <conditionalFormatting sqref="R28:S28 U28:X28 R25:R27 U25:X25 N25:N28 O26:Q28">
    <cfRule type="cellIs" dxfId="0" priority="4" stopIfTrue="1" operator="notBetween">
      <formula>1</formula>
      <formula>999999999</formula>
    </cfRule>
  </conditionalFormatting>
  <dataValidations xWindow="224" yWindow="603" count="17">
    <dataValidation type="date" showErrorMessage="1" errorTitle="Date" error="A Date was not entered.  Please enter." sqref="G82:L82" xr:uid="{00000000-0002-0000-0000-000000000000}">
      <formula1>36891</formula1>
      <formula2>44196</formula2>
    </dataValidation>
    <dataValidation allowBlank="1" showErrorMessage="1" sqref="I85" xr:uid="{00000000-0002-0000-0000-000001000000}"/>
    <dataValidation allowBlank="1" sqref="U62 U66:U67" xr:uid="{00000000-0002-0000-0000-000002000000}"/>
    <dataValidation allowBlank="1" showInputMessage="1" sqref="U63:U65" xr:uid="{00000000-0002-0000-0000-000003000000}"/>
    <dataValidation type="whole" allowBlank="1" showErrorMessage="1" errorTitle="Phone number error" error="Please enter a seven digit phone number.  Do not type a dash or hyphen." sqref="J85:L85" xr:uid="{00000000-0002-0000-0000-000004000000}">
      <formula1>1000000</formula1>
      <formula2>9999999</formula2>
    </dataValidation>
    <dataValidation type="custom" operator="equal" allowBlank="1" showInputMessage="1" showErrorMessage="1" errorTitle="STUDENT ID" error="Student ID is an 8-digit number." sqref="U21:X21" xr:uid="{00000000-0002-0000-0000-000005000000}">
      <formula1>AND((LEN(U21)=8),(U21&gt;="00100001"),(U21&lt;="99999999"))</formula1>
    </dataValidation>
    <dataValidation type="custom" allowBlank="1" showInputMessage="1" showErrorMessage="1" errorTitle="Employee ID" error="Employee ID is an 8-digit number." sqref="J21:P21" xr:uid="{00000000-0002-0000-0000-000006000000}">
      <formula1>AND((LEN(J21)=8),(J21&gt;="00100001"),(J21&lt;="99999999"))</formula1>
    </dataValidation>
    <dataValidation type="list" allowBlank="1" showInputMessage="1" showErrorMessage="1" sqref="I22:Q22" xr:uid="{00000000-0002-0000-0000-000007000000}">
      <formula1>$A$34:$A$36</formula1>
    </dataValidation>
    <dataValidation type="list" allowBlank="1" showInputMessage="1" showErrorMessage="1" sqref="I25:L25" xr:uid="{00000000-0002-0000-0000-000008000000}">
      <formula1>$I$34:$I$37</formula1>
    </dataValidation>
    <dataValidation type="list" allowBlank="1" showInputMessage="1" showErrorMessage="1" sqref="I29:Q29" xr:uid="{00000000-0002-0000-0000-000009000000}">
      <formula1>$O$34:$O$37</formula1>
    </dataValidation>
    <dataValidation type="whole" operator="equal" allowBlank="1" showInputMessage="1" showErrorMessage="1" error="Employee ID must be eight digits in length_x000a_" sqref="R11" xr:uid="{00000000-0002-0000-0000-00000A000000}">
      <formula1>8</formula1>
    </dataValidation>
    <dataValidation type="textLength" operator="equal" allowBlank="1" showInputMessage="1" showErrorMessage="1" errorTitle="Employee ID" error="Must be eight charachters_x000a_" sqref="I11:P11" xr:uid="{00000000-0002-0000-0000-00000B000000}">
      <formula1>8</formula1>
    </dataValidation>
    <dataValidation type="textLength" operator="lessThanOrEqual" allowBlank="1" showInputMessage="1" showErrorMessage="1" errorTitle="Last Name" error="Maximum length is 30 characters_x000a_" sqref="I14" xr:uid="{00000000-0002-0000-0000-00000C000000}">
      <formula1>30</formula1>
    </dataValidation>
    <dataValidation type="textLength" operator="lessThanOrEqual" allowBlank="1" showInputMessage="1" showErrorMessage="1" errorTitle="First Name" error="Can not exceed 30 characters in length_x000a_" sqref="T14:Y14" xr:uid="{00000000-0002-0000-0000-00000D000000}">
      <formula1>30</formula1>
    </dataValidation>
    <dataValidation type="textLength" operator="lessThanOrEqual" allowBlank="1" showInputMessage="1" showErrorMessage="1" errorTitle="Payment Description" error="Can not exceed 40 characters in lenth" sqref="I32:U32" xr:uid="{00000000-0002-0000-0000-00000E000000}">
      <formula1>40</formula1>
    </dataValidation>
    <dataValidation type="textLength" operator="equal" allowBlank="1" showInputMessage="1" showErrorMessage="1" errorTitle="Cost Center" error="Cost Centers are 7 characters" sqref="O62:Q62" xr:uid="{00000000-0002-0000-0000-00000F000000}">
      <formula1>7</formula1>
    </dataValidation>
    <dataValidation type="list" allowBlank="1" showInputMessage="1" showErrorMessage="1" sqref="O25:Q25" xr:uid="{00000000-0002-0000-0000-000010000000}">
      <formula1>$T$34:$T$36</formula1>
    </dataValidation>
  </dataValidations>
  <pageMargins left="0.3" right="0" top="0" bottom="0.3" header="0" footer="0.15"/>
  <pageSetup scale="70" orientation="portrait" blackAndWhite="1" r:id="rId1"/>
  <headerFooter alignWithMargins="0">
    <oddFooter>&amp;L&amp;"Arial,Regular"&amp;8Form (08/19)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D43"/>
  <sheetViews>
    <sheetView showGridLines="0" showRowColHeaders="0" zoomScaleNormal="100" workbookViewId="0">
      <selection activeCell="D22" sqref="D22"/>
    </sheetView>
  </sheetViews>
  <sheetFormatPr defaultColWidth="9.33203125" defaultRowHeight="13.2" x14ac:dyDescent="0.25"/>
  <cols>
    <col min="1" max="1" width="4.33203125" style="53" customWidth="1"/>
    <col min="2" max="2" width="6.6640625" style="53" customWidth="1"/>
    <col min="3" max="3" width="8.77734375" style="53" customWidth="1"/>
    <col min="4" max="4" width="73.77734375" style="53" customWidth="1"/>
    <col min="5" max="16384" width="9.33203125" style="53"/>
  </cols>
  <sheetData>
    <row r="1" spans="2:4" ht="15.6" x14ac:dyDescent="0.3">
      <c r="B1" s="328" t="s">
        <v>49</v>
      </c>
      <c r="C1" s="329"/>
      <c r="D1" s="329"/>
    </row>
    <row r="2" spans="2:4" ht="13.8" thickBot="1" x14ac:dyDescent="0.3">
      <c r="B2" s="178"/>
    </row>
    <row r="3" spans="2:4" s="179" customFormat="1" x14ac:dyDescent="0.25">
      <c r="B3" s="180" t="s">
        <v>50</v>
      </c>
      <c r="C3" s="181"/>
      <c r="D3" s="182"/>
    </row>
    <row r="4" spans="2:4" s="179" customFormat="1" x14ac:dyDescent="0.25">
      <c r="B4" s="183"/>
      <c r="C4" s="184"/>
      <c r="D4" s="185"/>
    </row>
    <row r="5" spans="2:4" s="179" customFormat="1" x14ac:dyDescent="0.25">
      <c r="B5" s="183"/>
      <c r="C5" s="189" t="s">
        <v>59</v>
      </c>
      <c r="D5" s="185"/>
    </row>
    <row r="6" spans="2:4" s="179" customFormat="1" x14ac:dyDescent="0.25">
      <c r="B6" s="183"/>
      <c r="C6" s="184"/>
      <c r="D6" s="185"/>
    </row>
    <row r="7" spans="2:4" s="179" customFormat="1" ht="13.8" thickBot="1" x14ac:dyDescent="0.3">
      <c r="B7" s="186"/>
      <c r="C7" s="187" t="s">
        <v>45</v>
      </c>
      <c r="D7" s="188"/>
    </row>
    <row r="9" spans="2:4" x14ac:dyDescent="0.25">
      <c r="B9" s="53" t="s">
        <v>51</v>
      </c>
      <c r="C9" s="53" t="s">
        <v>77</v>
      </c>
    </row>
    <row r="10" spans="2:4" x14ac:dyDescent="0.25">
      <c r="C10" s="195" t="s">
        <v>58</v>
      </c>
    </row>
    <row r="12" spans="2:4" x14ac:dyDescent="0.25">
      <c r="B12" s="53" t="s">
        <v>52</v>
      </c>
      <c r="C12" s="53" t="s">
        <v>60</v>
      </c>
    </row>
    <row r="14" spans="2:4" x14ac:dyDescent="0.25">
      <c r="B14" s="53" t="s">
        <v>53</v>
      </c>
      <c r="C14" s="53" t="s">
        <v>61</v>
      </c>
    </row>
    <row r="16" spans="2:4" x14ac:dyDescent="0.25">
      <c r="B16" s="53" t="s">
        <v>54</v>
      </c>
      <c r="C16" s="53" t="s">
        <v>63</v>
      </c>
    </row>
    <row r="18" spans="2:4" x14ac:dyDescent="0.25">
      <c r="B18" s="53" t="s">
        <v>55</v>
      </c>
      <c r="C18" s="53" t="s">
        <v>78</v>
      </c>
    </row>
    <row r="20" spans="2:4" x14ac:dyDescent="0.25">
      <c r="B20" s="53" t="s">
        <v>56</v>
      </c>
      <c r="C20" s="53" t="s">
        <v>80</v>
      </c>
    </row>
    <row r="22" spans="2:4" x14ac:dyDescent="0.25">
      <c r="D22" s="178" t="s">
        <v>81</v>
      </c>
    </row>
    <row r="24" spans="2:4" x14ac:dyDescent="0.25">
      <c r="D24" s="178" t="s">
        <v>75</v>
      </c>
    </row>
    <row r="25" spans="2:4" x14ac:dyDescent="0.25">
      <c r="D25" s="178" t="s">
        <v>76</v>
      </c>
    </row>
    <row r="27" spans="2:4" x14ac:dyDescent="0.25">
      <c r="D27" s="178" t="s">
        <v>64</v>
      </c>
    </row>
    <row r="28" spans="2:4" x14ac:dyDescent="0.25">
      <c r="D28" s="53" t="s">
        <v>46</v>
      </c>
    </row>
    <row r="30" spans="2:4" x14ac:dyDescent="0.25">
      <c r="D30" s="178" t="s">
        <v>47</v>
      </c>
    </row>
    <row r="31" spans="2:4" x14ac:dyDescent="0.25">
      <c r="D31" s="53" t="s">
        <v>48</v>
      </c>
    </row>
    <row r="33" spans="2:3" x14ac:dyDescent="0.25">
      <c r="B33" s="53" t="s">
        <v>57</v>
      </c>
      <c r="C33" s="53" t="s">
        <v>72</v>
      </c>
    </row>
    <row r="35" spans="2:3" x14ac:dyDescent="0.25">
      <c r="B35" s="53" t="s">
        <v>65</v>
      </c>
      <c r="C35" s="53" t="s">
        <v>67</v>
      </c>
    </row>
    <row r="36" spans="2:3" x14ac:dyDescent="0.25">
      <c r="C36" s="195" t="s">
        <v>79</v>
      </c>
    </row>
    <row r="38" spans="2:3" x14ac:dyDescent="0.25">
      <c r="B38" s="53" t="s">
        <v>66</v>
      </c>
      <c r="C38" s="53" t="s">
        <v>69</v>
      </c>
    </row>
    <row r="40" spans="2:3" x14ac:dyDescent="0.25">
      <c r="B40" s="53" t="s">
        <v>68</v>
      </c>
      <c r="C40" s="53" t="s">
        <v>71</v>
      </c>
    </row>
    <row r="41" spans="2:3" x14ac:dyDescent="0.25">
      <c r="C41" s="178" t="s">
        <v>39</v>
      </c>
    </row>
    <row r="42" spans="2:3" x14ac:dyDescent="0.25">
      <c r="C42" s="178" t="s">
        <v>40</v>
      </c>
    </row>
    <row r="43" spans="2:3" x14ac:dyDescent="0.25">
      <c r="C43" s="178"/>
    </row>
  </sheetData>
  <mergeCells count="1">
    <mergeCell ref="B1:D1"/>
  </mergeCells>
  <phoneticPr fontId="0" type="noConversion"/>
  <pageMargins left="0.75" right="0.75" top="0.6" bottom="1" header="0.5" footer="0.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4"/>
  <sheetViews>
    <sheetView workbookViewId="0">
      <selection activeCell="A5" sqref="A5"/>
    </sheetView>
  </sheetViews>
  <sheetFormatPr defaultRowHeight="13.2" x14ac:dyDescent="0.25"/>
  <sheetData>
    <row r="4" spans="1:1" x14ac:dyDescent="0.25">
      <c r="A4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SFA</vt:lpstr>
      <vt:lpstr>Instructions</vt:lpstr>
      <vt:lpstr>How to Update</vt:lpstr>
      <vt:lpstr>Sheet2</vt:lpstr>
      <vt:lpstr>SFA!Print_Area</vt:lpstr>
    </vt:vector>
  </TitlesOfParts>
  <Company>Northern Illinois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R. Jackson</dc:creator>
  <cp:lastModifiedBy>Kathy Marshall</cp:lastModifiedBy>
  <cp:lastPrinted>2021-09-07T14:29:15Z</cp:lastPrinted>
  <dcterms:created xsi:type="dcterms:W3CDTF">1999-12-08T19:03:08Z</dcterms:created>
  <dcterms:modified xsi:type="dcterms:W3CDTF">2021-09-08T20:44:26Z</dcterms:modified>
</cp:coreProperties>
</file>